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charts/chart1.xml" ContentType="application/vnd.openxmlformats-officedocument.drawingml.chart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drawings/drawing1.xml" ContentType="application/vnd.openxmlformats-officedocument.drawing+xml"/>
  <Override PartName="/xl/comments2.xml" ContentType="application/vnd.openxmlformats-officedocument.spreadsheetml.comments+xml"/>
  <Override PartName="/xl/worksheets/sheet1.xml" ContentType="application/vnd.openxmlformats-officedocument.spreadsheetml.worksheet+xml"/>
  <Default Extension="vml" ContentType="application/vnd.openxmlformats-officedocument.vmlDrawing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xl/chartsheets/sheet1.xml" ContentType="application/vnd.openxmlformats-officedocument.spreadsheetml.chartsheet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6"/>
  <workbookPr defaultThemeVersion="124226"/>
  <bookViews>
    <workbookView xWindow="240" yWindow="60" windowWidth="19320" windowHeight="10110" firstSheet="2" activeTab="3"/>
  </bookViews>
  <sheets>
    <sheet name="Table L18" sheetId="1" r:id="rId1"/>
    <sheet name="DOE" sheetId="2" r:id="rId2"/>
    <sheet name="Plan d'expérimentations" sheetId="3" r:id="rId3"/>
    <sheet name="Graphe des effets moyens" sheetId="5" r:id="rId4"/>
    <sheet name="Espace mathématique" sheetId="6" r:id="rId5"/>
    <sheet name="Tableau de conversion" sheetId="8" r:id="rId6"/>
  </sheets>
  <definedNames>
    <definedName name="Disp">'Espace mathématique'!$B$52:$N$64</definedName>
    <definedName name="Info">'Espace mathématique'!$B$37:$N$49</definedName>
    <definedName name="Sol">'Espace mathématique'!$B$67:$S$79</definedName>
    <definedName name="Table">'Tableau de conversion'!$B$2:$C$4</definedName>
    <definedName name="tX">'Espace mathématique'!$B$22:$S$34</definedName>
    <definedName name="X">'Espace mathématique'!$B$2:$N$19</definedName>
    <definedName name="y">'Plan d''expérimentations'!$H$5:$H$22</definedName>
  </definedNames>
  <calcPr calcId="125725"/>
</workbook>
</file>

<file path=xl/calcChain.xml><?xml version="1.0" encoding="utf-8"?>
<calcChain xmlns="http://schemas.openxmlformats.org/spreadsheetml/2006/main">
  <c r="D2" i="6"/>
  <c r="C2"/>
  <c r="B22" s="1" a="1"/>
  <c r="B22" s="1"/>
  <c r="C3"/>
  <c r="D3"/>
  <c r="E3"/>
  <c r="F3"/>
  <c r="G3"/>
  <c r="H3"/>
  <c r="I3"/>
  <c r="J3"/>
  <c r="K3"/>
  <c r="L3"/>
  <c r="M3"/>
  <c r="N3"/>
  <c r="C4"/>
  <c r="D4"/>
  <c r="E4"/>
  <c r="F4"/>
  <c r="G4"/>
  <c r="H4"/>
  <c r="I4"/>
  <c r="J4"/>
  <c r="K4"/>
  <c r="L4"/>
  <c r="M4"/>
  <c r="N4"/>
  <c r="C5"/>
  <c r="D5"/>
  <c r="E5"/>
  <c r="F5"/>
  <c r="G5"/>
  <c r="H5"/>
  <c r="I5"/>
  <c r="J5"/>
  <c r="K5"/>
  <c r="L5"/>
  <c r="M5"/>
  <c r="N5"/>
  <c r="C6"/>
  <c r="D6"/>
  <c r="E6"/>
  <c r="F6"/>
  <c r="G6"/>
  <c r="H6"/>
  <c r="I6"/>
  <c r="J6"/>
  <c r="K6"/>
  <c r="L6"/>
  <c r="M6"/>
  <c r="N6"/>
  <c r="C7"/>
  <c r="D7"/>
  <c r="E7"/>
  <c r="F7"/>
  <c r="G7"/>
  <c r="H7"/>
  <c r="I7"/>
  <c r="J7"/>
  <c r="K7"/>
  <c r="L7"/>
  <c r="M7"/>
  <c r="N7"/>
  <c r="C8"/>
  <c r="D8"/>
  <c r="E8"/>
  <c r="F8"/>
  <c r="G8"/>
  <c r="H8"/>
  <c r="I8"/>
  <c r="J8"/>
  <c r="K8"/>
  <c r="L8"/>
  <c r="M8"/>
  <c r="N8"/>
  <c r="C9"/>
  <c r="D9"/>
  <c r="E9"/>
  <c r="F9"/>
  <c r="G9"/>
  <c r="H9"/>
  <c r="I9"/>
  <c r="J9"/>
  <c r="K9"/>
  <c r="L9"/>
  <c r="M9"/>
  <c r="N9"/>
  <c r="C10"/>
  <c r="D10"/>
  <c r="E10"/>
  <c r="F10"/>
  <c r="G10"/>
  <c r="H10"/>
  <c r="I10"/>
  <c r="J10"/>
  <c r="K10"/>
  <c r="L10"/>
  <c r="M10"/>
  <c r="N10"/>
  <c r="C11"/>
  <c r="D11"/>
  <c r="E11"/>
  <c r="F11"/>
  <c r="G11"/>
  <c r="H11"/>
  <c r="I11"/>
  <c r="J11"/>
  <c r="K11"/>
  <c r="L11"/>
  <c r="M11"/>
  <c r="N11"/>
  <c r="C12"/>
  <c r="D12"/>
  <c r="E12"/>
  <c r="F12"/>
  <c r="G12"/>
  <c r="H12"/>
  <c r="I12"/>
  <c r="J12"/>
  <c r="K12"/>
  <c r="L12"/>
  <c r="M12"/>
  <c r="N12"/>
  <c r="C13"/>
  <c r="D13"/>
  <c r="E13"/>
  <c r="F13"/>
  <c r="G13"/>
  <c r="H13"/>
  <c r="I13"/>
  <c r="J13"/>
  <c r="K13"/>
  <c r="L13"/>
  <c r="M13"/>
  <c r="N13"/>
  <c r="C14"/>
  <c r="D14"/>
  <c r="E14"/>
  <c r="F14"/>
  <c r="G14"/>
  <c r="H14"/>
  <c r="I14"/>
  <c r="J14"/>
  <c r="K14"/>
  <c r="L14"/>
  <c r="M14"/>
  <c r="N14"/>
  <c r="C15"/>
  <c r="D15"/>
  <c r="E15"/>
  <c r="F15"/>
  <c r="G15"/>
  <c r="H15"/>
  <c r="I15"/>
  <c r="J15"/>
  <c r="K15"/>
  <c r="L15"/>
  <c r="M15"/>
  <c r="N15"/>
  <c r="C16"/>
  <c r="D16"/>
  <c r="E16"/>
  <c r="F16"/>
  <c r="G16"/>
  <c r="H16"/>
  <c r="I16"/>
  <c r="J16"/>
  <c r="K16"/>
  <c r="L16"/>
  <c r="M16"/>
  <c r="N16"/>
  <c r="C17"/>
  <c r="D17"/>
  <c r="E17"/>
  <c r="F17"/>
  <c r="G17"/>
  <c r="H17"/>
  <c r="I17"/>
  <c r="J17"/>
  <c r="K17"/>
  <c r="L17"/>
  <c r="M17"/>
  <c r="N17"/>
  <c r="C18"/>
  <c r="D18"/>
  <c r="E18"/>
  <c r="F18"/>
  <c r="G18"/>
  <c r="H18"/>
  <c r="I18"/>
  <c r="J18"/>
  <c r="K18"/>
  <c r="L18"/>
  <c r="M18"/>
  <c r="N18"/>
  <c r="C19"/>
  <c r="D19"/>
  <c r="E19"/>
  <c r="F19"/>
  <c r="G19"/>
  <c r="H19"/>
  <c r="I19"/>
  <c r="J19"/>
  <c r="K19"/>
  <c r="L19"/>
  <c r="M19"/>
  <c r="N19"/>
  <c r="N2"/>
  <c r="M2"/>
  <c r="L2"/>
  <c r="K2"/>
  <c r="J2"/>
  <c r="I2"/>
  <c r="H2"/>
  <c r="G2"/>
  <c r="F2"/>
  <c r="E2"/>
  <c r="O23" l="1"/>
  <c r="Q22"/>
  <c r="G23"/>
  <c r="I22"/>
  <c r="S23"/>
  <c r="K23"/>
  <c r="C23"/>
  <c r="M22"/>
  <c r="E22"/>
  <c r="Q34"/>
  <c r="I34"/>
  <c r="S33"/>
  <c r="K33"/>
  <c r="C33"/>
  <c r="M32"/>
  <c r="E32"/>
  <c r="O31"/>
  <c r="G31"/>
  <c r="Q30"/>
  <c r="I30"/>
  <c r="S29"/>
  <c r="K29"/>
  <c r="C29"/>
  <c r="M28"/>
  <c r="E28"/>
  <c r="O27"/>
  <c r="G27"/>
  <c r="Q26"/>
  <c r="I26"/>
  <c r="S25"/>
  <c r="K25"/>
  <c r="C25"/>
  <c r="M24"/>
  <c r="E24"/>
  <c r="M34"/>
  <c r="E34"/>
  <c r="O33"/>
  <c r="G33"/>
  <c r="Q32"/>
  <c r="I32"/>
  <c r="S31"/>
  <c r="K31"/>
  <c r="C31"/>
  <c r="M30"/>
  <c r="E30"/>
  <c r="O29"/>
  <c r="G29"/>
  <c r="Q28"/>
  <c r="I28"/>
  <c r="S27"/>
  <c r="K27"/>
  <c r="C27"/>
  <c r="M26"/>
  <c r="E26"/>
  <c r="O25"/>
  <c r="G25"/>
  <c r="Q24"/>
  <c r="I24"/>
  <c r="S34"/>
  <c r="O34"/>
  <c r="K34"/>
  <c r="G34"/>
  <c r="C34"/>
  <c r="Q33"/>
  <c r="M33"/>
  <c r="I33"/>
  <c r="E33"/>
  <c r="S32"/>
  <c r="O32"/>
  <c r="K32"/>
  <c r="G32"/>
  <c r="C32"/>
  <c r="Q31"/>
  <c r="M31"/>
  <c r="I31"/>
  <c r="E31"/>
  <c r="S30"/>
  <c r="O30"/>
  <c r="K30"/>
  <c r="G30"/>
  <c r="C30"/>
  <c r="Q29"/>
  <c r="M29"/>
  <c r="I29"/>
  <c r="E29"/>
  <c r="S28"/>
  <c r="O28"/>
  <c r="K28"/>
  <c r="G28"/>
  <c r="C28"/>
  <c r="Q27"/>
  <c r="M27"/>
  <c r="I27"/>
  <c r="E27"/>
  <c r="S26"/>
  <c r="O26"/>
  <c r="K26"/>
  <c r="G26"/>
  <c r="C26"/>
  <c r="Q25"/>
  <c r="M25"/>
  <c r="I25"/>
  <c r="E25"/>
  <c r="S24"/>
  <c r="O24"/>
  <c r="K24"/>
  <c r="G24"/>
  <c r="C24"/>
  <c r="Q23"/>
  <c r="M23"/>
  <c r="I23"/>
  <c r="E23"/>
  <c r="S22"/>
  <c r="O22"/>
  <c r="K22"/>
  <c r="G22"/>
  <c r="C22"/>
  <c r="R34"/>
  <c r="P34"/>
  <c r="N34"/>
  <c r="L34"/>
  <c r="J34"/>
  <c r="H34"/>
  <c r="F34"/>
  <c r="D34"/>
  <c r="B34"/>
  <c r="R33"/>
  <c r="P33"/>
  <c r="N33"/>
  <c r="L33"/>
  <c r="J33"/>
  <c r="H33"/>
  <c r="F33"/>
  <c r="D33"/>
  <c r="B33"/>
  <c r="R32"/>
  <c r="P32"/>
  <c r="N32"/>
  <c r="L32"/>
  <c r="J32"/>
  <c r="H32"/>
  <c r="F32"/>
  <c r="D32"/>
  <c r="B32"/>
  <c r="R31"/>
  <c r="P31"/>
  <c r="N31"/>
  <c r="L31"/>
  <c r="J31"/>
  <c r="H31"/>
  <c r="F31"/>
  <c r="D31"/>
  <c r="B31"/>
  <c r="R30"/>
  <c r="P30"/>
  <c r="N30"/>
  <c r="L30"/>
  <c r="J30"/>
  <c r="H30"/>
  <c r="F30"/>
  <c r="D30"/>
  <c r="B30"/>
  <c r="R29"/>
  <c r="P29"/>
  <c r="N29"/>
  <c r="L29"/>
  <c r="J29"/>
  <c r="H29"/>
  <c r="F29"/>
  <c r="D29"/>
  <c r="B29"/>
  <c r="R28"/>
  <c r="P28"/>
  <c r="N28"/>
  <c r="L28"/>
  <c r="J28"/>
  <c r="H28"/>
  <c r="F28"/>
  <c r="D28"/>
  <c r="B28"/>
  <c r="R27"/>
  <c r="P27"/>
  <c r="N27"/>
  <c r="L27"/>
  <c r="J27"/>
  <c r="H27"/>
  <c r="F27"/>
  <c r="D27"/>
  <c r="B27"/>
  <c r="R26"/>
  <c r="P26"/>
  <c r="N26"/>
  <c r="L26"/>
  <c r="J26"/>
  <c r="H26"/>
  <c r="F26"/>
  <c r="D26"/>
  <c r="B26"/>
  <c r="R25"/>
  <c r="P25"/>
  <c r="N25"/>
  <c r="L25"/>
  <c r="J25"/>
  <c r="H25"/>
  <c r="F25"/>
  <c r="D25"/>
  <c r="B25"/>
  <c r="R24"/>
  <c r="P24"/>
  <c r="N24"/>
  <c r="L24"/>
  <c r="J24"/>
  <c r="H24"/>
  <c r="F24"/>
  <c r="D24"/>
  <c r="B24"/>
  <c r="R23"/>
  <c r="P23"/>
  <c r="N23"/>
  <c r="L23"/>
  <c r="J23"/>
  <c r="H23"/>
  <c r="F23"/>
  <c r="D23"/>
  <c r="B23"/>
  <c r="R22"/>
  <c r="P22"/>
  <c r="N22"/>
  <c r="L22"/>
  <c r="J22"/>
  <c r="H22"/>
  <c r="F22"/>
  <c r="D22"/>
  <c r="B37" l="1" a="1"/>
  <c r="B37" l="1"/>
  <c r="M49"/>
  <c r="I49"/>
  <c r="E49"/>
  <c r="N48"/>
  <c r="J48"/>
  <c r="F48"/>
  <c r="B48"/>
  <c r="K47"/>
  <c r="G47"/>
  <c r="C47"/>
  <c r="L46"/>
  <c r="H46"/>
  <c r="D46"/>
  <c r="M45"/>
  <c r="I45"/>
  <c r="E45"/>
  <c r="N44"/>
  <c r="J44"/>
  <c r="F44"/>
  <c r="B44"/>
  <c r="K43"/>
  <c r="G43"/>
  <c r="C43"/>
  <c r="L42"/>
  <c r="H42"/>
  <c r="D42"/>
  <c r="M41"/>
  <c r="I41"/>
  <c r="E41"/>
  <c r="N40"/>
  <c r="J40"/>
  <c r="F40"/>
  <c r="B40"/>
  <c r="K39"/>
  <c r="G39"/>
  <c r="C39"/>
  <c r="L38"/>
  <c r="H38"/>
  <c r="D38"/>
  <c r="M37"/>
  <c r="I37"/>
  <c r="E37"/>
  <c r="N49"/>
  <c r="J49"/>
  <c r="F49"/>
  <c r="B49"/>
  <c r="K48"/>
  <c r="G48"/>
  <c r="C48"/>
  <c r="L47"/>
  <c r="H47"/>
  <c r="D47"/>
  <c r="M46"/>
  <c r="K49"/>
  <c r="C49"/>
  <c r="H48"/>
  <c r="M47"/>
  <c r="E47"/>
  <c r="J46"/>
  <c r="B46"/>
  <c r="G45"/>
  <c r="L44"/>
  <c r="D44"/>
  <c r="I43"/>
  <c r="N42"/>
  <c r="F42"/>
  <c r="K41"/>
  <c r="C41"/>
  <c r="H40"/>
  <c r="M39"/>
  <c r="E39"/>
  <c r="J38"/>
  <c r="B38"/>
  <c r="G37"/>
  <c r="L49"/>
  <c r="D49"/>
  <c r="I48"/>
  <c r="N47"/>
  <c r="F47"/>
  <c r="K46"/>
  <c r="G46"/>
  <c r="C46"/>
  <c r="L45"/>
  <c r="H45"/>
  <c r="D45"/>
  <c r="M44"/>
  <c r="I44"/>
  <c r="E44"/>
  <c r="N43"/>
  <c r="J43"/>
  <c r="F43"/>
  <c r="B43"/>
  <c r="K42"/>
  <c r="G42"/>
  <c r="C42"/>
  <c r="L41"/>
  <c r="H41"/>
  <c r="D41"/>
  <c r="M40"/>
  <c r="I40"/>
  <c r="E40"/>
  <c r="N39"/>
  <c r="J39"/>
  <c r="F39"/>
  <c r="B39"/>
  <c r="K38"/>
  <c r="G38"/>
  <c r="C38"/>
  <c r="L37"/>
  <c r="H37"/>
  <c r="D37"/>
  <c r="G49"/>
  <c r="L48"/>
  <c r="D48"/>
  <c r="I47"/>
  <c r="N46"/>
  <c r="F46"/>
  <c r="K45"/>
  <c r="C45"/>
  <c r="H44"/>
  <c r="M43"/>
  <c r="E43"/>
  <c r="J42"/>
  <c r="B42"/>
  <c r="G41"/>
  <c r="L40"/>
  <c r="D40"/>
  <c r="I39"/>
  <c r="N38"/>
  <c r="F38"/>
  <c r="K37"/>
  <c r="C37"/>
  <c r="H49"/>
  <c r="M48"/>
  <c r="E48"/>
  <c r="J47"/>
  <c r="B47"/>
  <c r="I46"/>
  <c r="E46"/>
  <c r="N45"/>
  <c r="J45"/>
  <c r="F45"/>
  <c r="B45"/>
  <c r="K44"/>
  <c r="G44"/>
  <c r="C44"/>
  <c r="L43"/>
  <c r="H43"/>
  <c r="D43"/>
  <c r="M42"/>
  <c r="I42"/>
  <c r="E42"/>
  <c r="N41"/>
  <c r="J41"/>
  <c r="F41"/>
  <c r="B41"/>
  <c r="K40"/>
  <c r="G40"/>
  <c r="C40"/>
  <c r="L39"/>
  <c r="H39"/>
  <c r="D39"/>
  <c r="M38"/>
  <c r="I38"/>
  <c r="E38"/>
  <c r="N37"/>
  <c r="J37"/>
  <c r="F37"/>
  <c r="B52" l="1" a="1"/>
  <c r="B52" l="1"/>
  <c r="M64"/>
  <c r="I64"/>
  <c r="E64"/>
  <c r="N63"/>
  <c r="J63"/>
  <c r="F63"/>
  <c r="B63"/>
  <c r="K62"/>
  <c r="G62"/>
  <c r="C62"/>
  <c r="L61"/>
  <c r="H61"/>
  <c r="D61"/>
  <c r="M60"/>
  <c r="I60"/>
  <c r="E60"/>
  <c r="N59"/>
  <c r="J59"/>
  <c r="F59"/>
  <c r="B59"/>
  <c r="K58"/>
  <c r="G58"/>
  <c r="C58"/>
  <c r="L57"/>
  <c r="H57"/>
  <c r="D57"/>
  <c r="M56"/>
  <c r="I56"/>
  <c r="E56"/>
  <c r="N55"/>
  <c r="J55"/>
  <c r="F55"/>
  <c r="B55"/>
  <c r="K54"/>
  <c r="G54"/>
  <c r="C54"/>
  <c r="L53"/>
  <c r="H53"/>
  <c r="D53"/>
  <c r="M52"/>
  <c r="I52"/>
  <c r="E52"/>
  <c r="N64"/>
  <c r="J64"/>
  <c r="F64"/>
  <c r="B64"/>
  <c r="K63"/>
  <c r="G63"/>
  <c r="C63"/>
  <c r="L62"/>
  <c r="H62"/>
  <c r="D62"/>
  <c r="M61"/>
  <c r="I61"/>
  <c r="E61"/>
  <c r="N60"/>
  <c r="J60"/>
  <c r="F60"/>
  <c r="B60"/>
  <c r="K59"/>
  <c r="G59"/>
  <c r="C59"/>
  <c r="L58"/>
  <c r="H58"/>
  <c r="D58"/>
  <c r="M57"/>
  <c r="I57"/>
  <c r="E57"/>
  <c r="N56"/>
  <c r="J56"/>
  <c r="F56"/>
  <c r="B56"/>
  <c r="K55"/>
  <c r="G55"/>
  <c r="C55"/>
  <c r="L54"/>
  <c r="H54"/>
  <c r="D54"/>
  <c r="M53"/>
  <c r="I53"/>
  <c r="E53"/>
  <c r="N52"/>
  <c r="J52"/>
  <c r="F52"/>
  <c r="K64"/>
  <c r="C64"/>
  <c r="H63"/>
  <c r="M62"/>
  <c r="E62"/>
  <c r="J61"/>
  <c r="B61"/>
  <c r="G60"/>
  <c r="L59"/>
  <c r="D59"/>
  <c r="I58"/>
  <c r="N57"/>
  <c r="F57"/>
  <c r="K56"/>
  <c r="C56"/>
  <c r="H55"/>
  <c r="M54"/>
  <c r="E54"/>
  <c r="J53"/>
  <c r="B53"/>
  <c r="G52"/>
  <c r="L64"/>
  <c r="D64"/>
  <c r="I63"/>
  <c r="N62"/>
  <c r="F62"/>
  <c r="K61"/>
  <c r="C61"/>
  <c r="H60"/>
  <c r="M59"/>
  <c r="E59"/>
  <c r="J58"/>
  <c r="B58"/>
  <c r="G57"/>
  <c r="L56"/>
  <c r="D56"/>
  <c r="I55"/>
  <c r="N54"/>
  <c r="F54"/>
  <c r="K53"/>
  <c r="C53"/>
  <c r="H52"/>
  <c r="G64"/>
  <c r="L63"/>
  <c r="D63"/>
  <c r="I62"/>
  <c r="N61"/>
  <c r="F61"/>
  <c r="K60"/>
  <c r="C60"/>
  <c r="H59"/>
  <c r="M58"/>
  <c r="E58"/>
  <c r="J57"/>
  <c r="B57"/>
  <c r="G56"/>
  <c r="L55"/>
  <c r="D55"/>
  <c r="I54"/>
  <c r="N53"/>
  <c r="F53"/>
  <c r="K52"/>
  <c r="C52"/>
  <c r="H64"/>
  <c r="M63"/>
  <c r="E63"/>
  <c r="J62"/>
  <c r="B62"/>
  <c r="G61"/>
  <c r="L60"/>
  <c r="D60"/>
  <c r="I59"/>
  <c r="N58"/>
  <c r="F58"/>
  <c r="K57"/>
  <c r="C57"/>
  <c r="H56"/>
  <c r="M55"/>
  <c r="E55"/>
  <c r="J54"/>
  <c r="B54"/>
  <c r="G53"/>
  <c r="L52"/>
  <c r="D52"/>
  <c r="B67" l="1" a="1"/>
  <c r="H23" i="3"/>
  <c r="B67" i="6" l="1"/>
  <c r="Q79"/>
  <c r="M79"/>
  <c r="I79"/>
  <c r="E79"/>
  <c r="S78"/>
  <c r="O78"/>
  <c r="K78"/>
  <c r="G78"/>
  <c r="C78"/>
  <c r="Q77"/>
  <c r="M77"/>
  <c r="I77"/>
  <c r="E77"/>
  <c r="S76"/>
  <c r="O76"/>
  <c r="K76"/>
  <c r="G76"/>
  <c r="C76"/>
  <c r="Q75"/>
  <c r="M75"/>
  <c r="I75"/>
  <c r="E75"/>
  <c r="S74"/>
  <c r="O74"/>
  <c r="K74"/>
  <c r="G74"/>
  <c r="C74"/>
  <c r="Q73"/>
  <c r="M73"/>
  <c r="I73"/>
  <c r="E73"/>
  <c r="S72"/>
  <c r="O72"/>
  <c r="K72"/>
  <c r="G72"/>
  <c r="C72"/>
  <c r="Q71"/>
  <c r="M71"/>
  <c r="I71"/>
  <c r="E71"/>
  <c r="S70"/>
  <c r="O70"/>
  <c r="K70"/>
  <c r="G70"/>
  <c r="C70"/>
  <c r="Q69"/>
  <c r="M69"/>
  <c r="I69"/>
  <c r="E69"/>
  <c r="S68"/>
  <c r="O68"/>
  <c r="K68"/>
  <c r="G68"/>
  <c r="C68"/>
  <c r="Q67"/>
  <c r="M67"/>
  <c r="I67"/>
  <c r="E67"/>
  <c r="R79"/>
  <c r="N79"/>
  <c r="J79"/>
  <c r="F79"/>
  <c r="B79"/>
  <c r="P78"/>
  <c r="L78"/>
  <c r="H78"/>
  <c r="D78"/>
  <c r="R77"/>
  <c r="N77"/>
  <c r="J77"/>
  <c r="F77"/>
  <c r="B77"/>
  <c r="P76"/>
  <c r="L76"/>
  <c r="H76"/>
  <c r="D76"/>
  <c r="R75"/>
  <c r="N75"/>
  <c r="J75"/>
  <c r="F75"/>
  <c r="B75"/>
  <c r="P74"/>
  <c r="L74"/>
  <c r="H74"/>
  <c r="D74"/>
  <c r="R73"/>
  <c r="N73"/>
  <c r="J73"/>
  <c r="F73"/>
  <c r="B73"/>
  <c r="P72"/>
  <c r="L72"/>
  <c r="H72"/>
  <c r="D72"/>
  <c r="R71"/>
  <c r="N71"/>
  <c r="J71"/>
  <c r="F71"/>
  <c r="B71"/>
  <c r="P70"/>
  <c r="L70"/>
  <c r="H70"/>
  <c r="D70"/>
  <c r="R69"/>
  <c r="N69"/>
  <c r="J69"/>
  <c r="F69"/>
  <c r="B69"/>
  <c r="P68"/>
  <c r="L68"/>
  <c r="H68"/>
  <c r="D68"/>
  <c r="R67"/>
  <c r="N67"/>
  <c r="J67"/>
  <c r="F67"/>
  <c r="O79"/>
  <c r="G79"/>
  <c r="Q78"/>
  <c r="I78"/>
  <c r="S77"/>
  <c r="K77"/>
  <c r="C77"/>
  <c r="M76"/>
  <c r="E76"/>
  <c r="O75"/>
  <c r="G75"/>
  <c r="Q74"/>
  <c r="I74"/>
  <c r="S73"/>
  <c r="K73"/>
  <c r="C73"/>
  <c r="M72"/>
  <c r="E72"/>
  <c r="O71"/>
  <c r="G71"/>
  <c r="Q70"/>
  <c r="I70"/>
  <c r="S69"/>
  <c r="K69"/>
  <c r="C69"/>
  <c r="M68"/>
  <c r="E68"/>
  <c r="O67"/>
  <c r="G67"/>
  <c r="P79"/>
  <c r="H79"/>
  <c r="R78"/>
  <c r="J78"/>
  <c r="B78"/>
  <c r="L77"/>
  <c r="D77"/>
  <c r="N76"/>
  <c r="F76"/>
  <c r="P75"/>
  <c r="H75"/>
  <c r="R74"/>
  <c r="J74"/>
  <c r="B74"/>
  <c r="L73"/>
  <c r="D73"/>
  <c r="N72"/>
  <c r="F72"/>
  <c r="P71"/>
  <c r="H71"/>
  <c r="R70"/>
  <c r="J70"/>
  <c r="B70"/>
  <c r="L69"/>
  <c r="D69"/>
  <c r="N68"/>
  <c r="F68"/>
  <c r="P67"/>
  <c r="H67"/>
  <c r="S79"/>
  <c r="K79"/>
  <c r="C79"/>
  <c r="M78"/>
  <c r="E78"/>
  <c r="O77"/>
  <c r="G77"/>
  <c r="Q76"/>
  <c r="I76"/>
  <c r="S75"/>
  <c r="K75"/>
  <c r="C75"/>
  <c r="M74"/>
  <c r="E74"/>
  <c r="O73"/>
  <c r="G73"/>
  <c r="Q72"/>
  <c r="I72"/>
  <c r="S71"/>
  <c r="K71"/>
  <c r="C71"/>
  <c r="M70"/>
  <c r="E70"/>
  <c r="O69"/>
  <c r="G69"/>
  <c r="Q68"/>
  <c r="I68"/>
  <c r="S67"/>
  <c r="K67"/>
  <c r="C67"/>
  <c r="L79"/>
  <c r="D79"/>
  <c r="N78"/>
  <c r="F78"/>
  <c r="P77"/>
  <c r="H77"/>
  <c r="R76"/>
  <c r="J76"/>
  <c r="B76"/>
  <c r="L75"/>
  <c r="D75"/>
  <c r="N74"/>
  <c r="F74"/>
  <c r="P73"/>
  <c r="H73"/>
  <c r="R72"/>
  <c r="J72"/>
  <c r="B72"/>
  <c r="L71"/>
  <c r="D71"/>
  <c r="N70"/>
  <c r="F70"/>
  <c r="P69"/>
  <c r="H69"/>
  <c r="R68"/>
  <c r="J68"/>
  <c r="B68"/>
  <c r="L67"/>
  <c r="D67"/>
  <c r="B4" i="2"/>
  <c r="C4"/>
  <c r="D4"/>
  <c r="E4"/>
  <c r="F4"/>
  <c r="G4"/>
  <c r="B5"/>
  <c r="C5"/>
  <c r="D5"/>
  <c r="E5"/>
  <c r="F5"/>
  <c r="G5"/>
  <c r="B6"/>
  <c r="C6"/>
  <c r="D6"/>
  <c r="E6"/>
  <c r="F6"/>
  <c r="G6"/>
  <c r="B7"/>
  <c r="C7"/>
  <c r="D7"/>
  <c r="E7"/>
  <c r="F7"/>
  <c r="G7"/>
  <c r="B8"/>
  <c r="C8"/>
  <c r="D8"/>
  <c r="E8"/>
  <c r="F8"/>
  <c r="G8"/>
  <c r="B9"/>
  <c r="C9"/>
  <c r="D9"/>
  <c r="E9"/>
  <c r="F9"/>
  <c r="G9"/>
  <c r="B10"/>
  <c r="C10"/>
  <c r="D10"/>
  <c r="E10"/>
  <c r="F10"/>
  <c r="G10"/>
  <c r="B11"/>
  <c r="C11"/>
  <c r="D11"/>
  <c r="E11"/>
  <c r="F11"/>
  <c r="G11"/>
  <c r="B12"/>
  <c r="C12"/>
  <c r="D12"/>
  <c r="E12"/>
  <c r="F12"/>
  <c r="G12"/>
  <c r="B13"/>
  <c r="C13"/>
  <c r="D13"/>
  <c r="E13"/>
  <c r="F13"/>
  <c r="G13"/>
  <c r="B14"/>
  <c r="C14"/>
  <c r="D14"/>
  <c r="E14"/>
  <c r="F14"/>
  <c r="G14"/>
  <c r="B15"/>
  <c r="C15"/>
  <c r="D15"/>
  <c r="E15"/>
  <c r="F15"/>
  <c r="G15"/>
  <c r="B16"/>
  <c r="C16"/>
  <c r="D16"/>
  <c r="E16"/>
  <c r="F16"/>
  <c r="G16"/>
  <c r="B17"/>
  <c r="C17"/>
  <c r="D17"/>
  <c r="E17"/>
  <c r="F17"/>
  <c r="G17"/>
  <c r="B18"/>
  <c r="C18"/>
  <c r="D18"/>
  <c r="E18"/>
  <c r="F18"/>
  <c r="G18"/>
  <c r="B19"/>
  <c r="C19"/>
  <c r="D19"/>
  <c r="E19"/>
  <c r="F19"/>
  <c r="G19"/>
  <c r="B20"/>
  <c r="C20"/>
  <c r="D20"/>
  <c r="E20"/>
  <c r="F20"/>
  <c r="G20"/>
  <c r="C3"/>
  <c r="D3"/>
  <c r="E3"/>
  <c r="F3"/>
  <c r="G3"/>
  <c r="B3"/>
  <c r="T2" i="6" l="1" a="1"/>
  <c r="B5" i="3"/>
  <c r="D5"/>
  <c r="E22"/>
  <c r="G21"/>
  <c r="C21"/>
  <c r="G5"/>
  <c r="E5"/>
  <c r="C5"/>
  <c r="F22"/>
  <c r="D22"/>
  <c r="B22"/>
  <c r="F21"/>
  <c r="D21"/>
  <c r="B21"/>
  <c r="F20"/>
  <c r="D20"/>
  <c r="B20"/>
  <c r="F19"/>
  <c r="D19"/>
  <c r="B19"/>
  <c r="F18"/>
  <c r="D18"/>
  <c r="B18"/>
  <c r="F17"/>
  <c r="D17"/>
  <c r="B17"/>
  <c r="F16"/>
  <c r="D16"/>
  <c r="B16"/>
  <c r="F15"/>
  <c r="D15"/>
  <c r="B15"/>
  <c r="F14"/>
  <c r="D14"/>
  <c r="B14"/>
  <c r="F13"/>
  <c r="D13"/>
  <c r="B13"/>
  <c r="F12"/>
  <c r="D12"/>
  <c r="B12"/>
  <c r="F11"/>
  <c r="D11"/>
  <c r="B11"/>
  <c r="F10"/>
  <c r="D10"/>
  <c r="B10"/>
  <c r="F9"/>
  <c r="D9"/>
  <c r="B9"/>
  <c r="F8"/>
  <c r="D8"/>
  <c r="B8"/>
  <c r="F7"/>
  <c r="D7"/>
  <c r="B7"/>
  <c r="F6"/>
  <c r="D6"/>
  <c r="B6"/>
  <c r="F5"/>
  <c r="G22"/>
  <c r="C22"/>
  <c r="E21"/>
  <c r="G20"/>
  <c r="E20"/>
  <c r="C20"/>
  <c r="G19"/>
  <c r="E19"/>
  <c r="C19"/>
  <c r="G18"/>
  <c r="E18"/>
  <c r="C18"/>
  <c r="G17"/>
  <c r="E17"/>
  <c r="C17"/>
  <c r="G16"/>
  <c r="E16"/>
  <c r="C16"/>
  <c r="G15"/>
  <c r="E15"/>
  <c r="C15"/>
  <c r="G14"/>
  <c r="E14"/>
  <c r="C14"/>
  <c r="G13"/>
  <c r="E13"/>
  <c r="C13"/>
  <c r="G12"/>
  <c r="E12"/>
  <c r="C12"/>
  <c r="G11"/>
  <c r="E11"/>
  <c r="C11"/>
  <c r="G10"/>
  <c r="E10"/>
  <c r="C10"/>
  <c r="G9"/>
  <c r="E9"/>
  <c r="C9"/>
  <c r="G8"/>
  <c r="E8"/>
  <c r="C8"/>
  <c r="G7"/>
  <c r="E7"/>
  <c r="C7"/>
  <c r="G6"/>
  <c r="E6"/>
  <c r="C6"/>
  <c r="T2" i="6" l="1"/>
  <c r="V2" s="1"/>
  <c r="T3"/>
  <c r="V4" s="1"/>
  <c r="T7"/>
  <c r="V10" s="1"/>
  <c r="T11"/>
  <c r="V16" s="1"/>
  <c r="T5"/>
  <c r="V7" s="1"/>
  <c r="T9"/>
  <c r="V13" s="1"/>
  <c r="T13"/>
  <c r="V19" s="1"/>
  <c r="T12"/>
  <c r="V17" s="1"/>
  <c r="T8"/>
  <c r="V11" s="1"/>
  <c r="T4"/>
  <c r="V5" s="1"/>
  <c r="T14"/>
  <c r="V20" s="1"/>
  <c r="T6"/>
  <c r="V8" s="1"/>
  <c r="T10"/>
  <c r="V14" s="1"/>
  <c r="AP2" l="1"/>
  <c r="AG21" s="1"/>
  <c r="AL2"/>
  <c r="AF17" s="1"/>
  <c r="AJ2"/>
  <c r="AE15" s="1"/>
  <c r="AF2"/>
  <c r="AD11" s="1"/>
  <c r="AD2"/>
  <c r="AC9" s="1"/>
  <c r="Z2"/>
  <c r="AB5" s="1"/>
  <c r="AO2"/>
  <c r="AG20" s="1"/>
  <c r="AM2"/>
  <c r="AF18" s="1"/>
  <c r="AI2"/>
  <c r="AE14" s="1"/>
  <c r="AG2"/>
  <c r="AD12" s="1"/>
  <c r="AC2"/>
  <c r="AC8" s="1"/>
  <c r="AA2"/>
  <c r="AB6" s="1"/>
  <c r="V12"/>
  <c r="AH2" s="1"/>
  <c r="AE13" s="1"/>
  <c r="V15"/>
  <c r="AK2" s="1"/>
  <c r="AF16" s="1"/>
  <c r="V3"/>
  <c r="Y2" s="1"/>
  <c r="AB4" s="1"/>
  <c r="V18"/>
  <c r="AN2" s="1"/>
  <c r="AG19" s="1"/>
  <c r="V6"/>
  <c r="AB2" s="1"/>
  <c r="AC7" s="1"/>
  <c r="V9"/>
  <c r="AE2" s="1"/>
  <c r="AD10" s="1"/>
</calcChain>
</file>

<file path=xl/comments1.xml><?xml version="1.0" encoding="utf-8"?>
<comments xmlns="http://schemas.openxmlformats.org/spreadsheetml/2006/main">
  <authors>
    <author>ldelplan</author>
  </authors>
  <commentList>
    <comment ref="C2" authorId="0">
      <text>
        <r>
          <rPr>
            <b/>
            <sz val="8"/>
            <color indexed="81"/>
            <rFont val="Tahoma"/>
            <family val="2"/>
          </rPr>
          <t>Les modalités doivent être exprimées en alphanumérique et non simplement en numérique</t>
        </r>
      </text>
    </comment>
  </commentList>
</comments>
</file>

<file path=xl/comments2.xml><?xml version="1.0" encoding="utf-8"?>
<comments xmlns="http://schemas.openxmlformats.org/spreadsheetml/2006/main">
  <authors>
    <author>ldelplan</author>
  </authors>
  <commentList>
    <comment ref="AA7" authorId="0">
      <text>
        <r>
          <rPr>
            <b/>
            <sz val="8"/>
            <color indexed="81"/>
            <rFont val="Tahoma"/>
            <family val="2"/>
          </rPr>
          <t>Les modalités doivent être exprimées en alphanumérique et non simplement en numérique</t>
        </r>
      </text>
    </comment>
  </commentList>
</comments>
</file>

<file path=xl/sharedStrings.xml><?xml version="1.0" encoding="utf-8"?>
<sst xmlns="http://schemas.openxmlformats.org/spreadsheetml/2006/main" count="134" uniqueCount="82">
  <si>
    <t>N°</t>
  </si>
  <si>
    <t>A</t>
  </si>
  <si>
    <t>B</t>
  </si>
  <si>
    <t>C</t>
  </si>
  <si>
    <t>D</t>
  </si>
  <si>
    <t>E</t>
  </si>
  <si>
    <t>F</t>
  </si>
  <si>
    <t>N° de la 
colonne
affectée</t>
  </si>
  <si>
    <t>Age
de la
lentille</t>
  </si>
  <si>
    <t>Vitesse
de
déplacement</t>
  </si>
  <si>
    <t>Nature
du
gaz</t>
  </si>
  <si>
    <t>Puissance</t>
  </si>
  <si>
    <t>Diametre
du
diffuseur</t>
  </si>
  <si>
    <t>Epaisseur
de la
tôle</t>
  </si>
  <si>
    <t>Nombre 
de 
soufflures</t>
  </si>
  <si>
    <t>modalité 1</t>
  </si>
  <si>
    <t>0 jour</t>
  </si>
  <si>
    <t>200 mm/min</t>
  </si>
  <si>
    <t>30 % de He</t>
  </si>
  <si>
    <t>650 W</t>
  </si>
  <si>
    <t>5 mm</t>
  </si>
  <si>
    <t>1,24 mm</t>
  </si>
  <si>
    <t>Y</t>
  </si>
  <si>
    <t>modalité 2</t>
  </si>
  <si>
    <t>20 jours</t>
  </si>
  <si>
    <t>250 mm/min</t>
  </si>
  <si>
    <t>40 % de He</t>
  </si>
  <si>
    <t>700 W</t>
  </si>
  <si>
    <t>10 mm</t>
  </si>
  <si>
    <t>1,39 mm</t>
  </si>
  <si>
    <t>Réponse</t>
  </si>
  <si>
    <t>modalité 3</t>
  </si>
  <si>
    <t>40 jours</t>
  </si>
  <si>
    <t>300 mm/min</t>
  </si>
  <si>
    <t>50 % de He</t>
  </si>
  <si>
    <t>750 W</t>
  </si>
  <si>
    <t>15 mm</t>
  </si>
  <si>
    <t>1,54 mm</t>
  </si>
  <si>
    <t>A1</t>
  </si>
  <si>
    <t>B1</t>
  </si>
  <si>
    <t>C1</t>
  </si>
  <si>
    <t>D1</t>
  </si>
  <si>
    <t>E1</t>
  </si>
  <si>
    <t>F1</t>
  </si>
  <si>
    <t>A2</t>
  </si>
  <si>
    <t>A3</t>
  </si>
  <si>
    <t>B2</t>
  </si>
  <si>
    <t>B3</t>
  </si>
  <si>
    <t>C2</t>
  </si>
  <si>
    <t>C3</t>
  </si>
  <si>
    <t>D2</t>
  </si>
  <si>
    <t>D3</t>
  </si>
  <si>
    <t>E2</t>
  </si>
  <si>
    <t>E3</t>
  </si>
  <si>
    <t>F2</t>
  </si>
  <si>
    <t>F3</t>
  </si>
  <si>
    <t>X</t>
  </si>
  <si>
    <t>Cte</t>
  </si>
  <si>
    <t>A(A2)</t>
  </si>
  <si>
    <t>A(A3)</t>
  </si>
  <si>
    <t>B(B2)</t>
  </si>
  <si>
    <t>B(B3)</t>
  </si>
  <si>
    <t>C(C2)</t>
  </si>
  <si>
    <t>C(C3)</t>
  </si>
  <si>
    <t>D(D2)</t>
  </si>
  <si>
    <t>D(D3)</t>
  </si>
  <si>
    <t>E(E2)</t>
  </si>
  <si>
    <t>E(E3)</t>
  </si>
  <si>
    <t>F(F2)</t>
  </si>
  <si>
    <t>F(F3)</t>
  </si>
  <si>
    <t>Table</t>
  </si>
  <si>
    <t>tX</t>
  </si>
  <si>
    <t>Info</t>
  </si>
  <si>
    <t>Disp</t>
  </si>
  <si>
    <t>Sol</t>
  </si>
  <si>
    <t>Vecteur
étendu</t>
  </si>
  <si>
    <t>A(A1)</t>
  </si>
  <si>
    <t>B(B1)</t>
  </si>
  <si>
    <t>C(C1)</t>
  </si>
  <si>
    <t>D(D1)</t>
  </si>
  <si>
    <t>E(E1)</t>
  </si>
  <si>
    <t>F(F1)</t>
  </si>
</sst>
</file>

<file path=xl/styles.xml><?xml version="1.0" encoding="utf-8"?>
<styleSheet xmlns="http://schemas.openxmlformats.org/spreadsheetml/2006/main">
  <fonts count="4">
    <font>
      <sz val="11"/>
      <color theme="1"/>
      <name val="Calibri"/>
      <family val="2"/>
      <scheme val="minor"/>
    </font>
    <font>
      <b/>
      <sz val="8"/>
      <color indexed="81"/>
      <name val="Tahoma"/>
      <family val="2"/>
    </font>
    <font>
      <sz val="4"/>
      <color theme="1"/>
      <name val="Calibri"/>
      <family val="2"/>
      <scheme val="minor"/>
    </font>
    <font>
      <sz val="6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E4E41C"/>
        <bgColor indexed="64"/>
      </patternFill>
    </fill>
    <fill>
      <patternFill patternType="solid">
        <fgColor rgb="FFFFFF66"/>
        <bgColor indexed="64"/>
      </patternFill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/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ck">
        <color indexed="64"/>
      </left>
      <right style="thick">
        <color indexed="64"/>
      </right>
      <top style="thick">
        <color indexed="64"/>
      </top>
      <bottom style="thick">
        <color indexed="64"/>
      </bottom>
      <diagonal/>
    </border>
  </borders>
  <cellStyleXfs count="1">
    <xf numFmtId="0" fontId="0" fillId="0" borderId="0"/>
  </cellStyleXfs>
  <cellXfs count="14">
    <xf numFmtId="0" fontId="0" fillId="0" borderId="0" xfId="0"/>
    <xf numFmtId="0" fontId="0" fillId="2" borderId="1" xfId="0" applyFill="1" applyBorder="1" applyAlignment="1">
      <alignment horizontal="center"/>
    </xf>
    <xf numFmtId="0" fontId="0" fillId="2" borderId="2" xfId="0" applyFill="1" applyBorder="1" applyAlignment="1">
      <alignment horizontal="center"/>
    </xf>
    <xf numFmtId="0" fontId="0" fillId="2" borderId="3" xfId="0" applyFill="1" applyBorder="1" applyAlignment="1">
      <alignment horizontal="center"/>
    </xf>
    <xf numFmtId="0" fontId="0" fillId="2" borderId="4" xfId="0" applyFill="1" applyBorder="1" applyAlignment="1">
      <alignment horizontal="center"/>
    </xf>
    <xf numFmtId="0" fontId="0" fillId="0" borderId="4" xfId="0" applyFill="1" applyBorder="1" applyAlignment="1">
      <alignment horizontal="center"/>
    </xf>
    <xf numFmtId="0" fontId="0" fillId="0" borderId="0" xfId="0" applyAlignment="1">
      <alignment horizontal="center" vertical="center"/>
    </xf>
    <xf numFmtId="0" fontId="0" fillId="0" borderId="0" xfId="0" applyAlignment="1">
      <alignment horizontal="center" vertical="center" wrapText="1"/>
    </xf>
    <xf numFmtId="0" fontId="0" fillId="0" borderId="4" xfId="0" applyBorder="1" applyAlignment="1">
      <alignment horizontal="center" vertical="center"/>
    </xf>
    <xf numFmtId="0" fontId="0" fillId="0" borderId="5" xfId="0" applyBorder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2" fillId="0" borderId="0" xfId="0" applyFont="1" applyAlignment="1">
      <alignment horizontal="center" vertical="center" wrapText="1"/>
    </xf>
    <xf numFmtId="0" fontId="3" fillId="0" borderId="0" xfId="0" applyFont="1" applyAlignment="1">
      <alignment horizontal="center" vertical="center"/>
    </xf>
    <xf numFmtId="0" fontId="0" fillId="3" borderId="0" xfId="0" applyFill="1" applyAlignment="1">
      <alignment horizontal="center" vertical="center"/>
    </xf>
  </cellXfs>
  <cellStyles count="1">
    <cellStyle name="Normal" xfId="0" builtinId="0"/>
  </cellStyles>
  <dxfs count="2">
    <dxf>
      <fill>
        <patternFill>
          <bgColor rgb="FFFF0000"/>
        </patternFill>
      </fill>
    </dxf>
    <dxf>
      <fill>
        <patternFill>
          <bgColor rgb="FFFFFF00"/>
        </patternFill>
      </fill>
    </dxf>
  </dxfs>
  <tableStyles count="0" defaultTableStyle="TableStyleMedium9" defaultPivotStyle="PivotStyleLight16"/>
  <colors>
    <mruColors>
      <color rgb="FFE4E41C"/>
    </mruColors>
  </colors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5.xml"/><Relationship Id="rId5" Type="http://schemas.openxmlformats.org/officeDocument/2006/relationships/worksheet" Target="worksheets/sheet4.xml"/><Relationship Id="rId10" Type="http://schemas.openxmlformats.org/officeDocument/2006/relationships/calcChain" Target="calcChain.xml"/><Relationship Id="rId4" Type="http://schemas.openxmlformats.org/officeDocument/2006/relationships/chartsheet" Target="chartsheets/sheet1.xml"/><Relationship Id="rId9" Type="http://schemas.openxmlformats.org/officeDocument/2006/relationships/sharedStrings" Target="sharedStrings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fr-FR"/>
  <c:chart>
    <c:plotArea>
      <c:layout/>
      <c:lineChart>
        <c:grouping val="standard"/>
        <c:ser>
          <c:idx val="0"/>
          <c:order val="0"/>
          <c:cat>
            <c:multiLvlStrRef>
              <c:f>'Espace mathématique'!$Z$4:$AA$21</c:f>
              <c:multiLvlStrCache>
                <c:ptCount val="18"/>
                <c:lvl>
                  <c:pt idx="0">
                    <c:v>0 jour</c:v>
                  </c:pt>
                  <c:pt idx="1">
                    <c:v>20 jours</c:v>
                  </c:pt>
                  <c:pt idx="2">
                    <c:v>40 jours</c:v>
                  </c:pt>
                  <c:pt idx="3">
                    <c:v>200 mm/min</c:v>
                  </c:pt>
                  <c:pt idx="4">
                    <c:v>250 mm/min</c:v>
                  </c:pt>
                  <c:pt idx="5">
                    <c:v>300 mm/min</c:v>
                  </c:pt>
                  <c:pt idx="6">
                    <c:v>30 % de He</c:v>
                  </c:pt>
                  <c:pt idx="7">
                    <c:v>40 % de He</c:v>
                  </c:pt>
                  <c:pt idx="8">
                    <c:v>50 % de He</c:v>
                  </c:pt>
                  <c:pt idx="9">
                    <c:v>650 W</c:v>
                  </c:pt>
                  <c:pt idx="10">
                    <c:v>700 W</c:v>
                  </c:pt>
                  <c:pt idx="11">
                    <c:v>750 W</c:v>
                  </c:pt>
                  <c:pt idx="12">
                    <c:v>5 mm</c:v>
                  </c:pt>
                  <c:pt idx="13">
                    <c:v>10 mm</c:v>
                  </c:pt>
                  <c:pt idx="14">
                    <c:v>15 mm</c:v>
                  </c:pt>
                  <c:pt idx="15">
                    <c:v>1,24 mm</c:v>
                  </c:pt>
                  <c:pt idx="16">
                    <c:v>1,39 mm</c:v>
                  </c:pt>
                  <c:pt idx="17">
                    <c:v>1,54 mm</c:v>
                  </c:pt>
                </c:lvl>
                <c:lvl>
                  <c:pt idx="0">
                    <c:v>Age
de la
lentille</c:v>
                  </c:pt>
                  <c:pt idx="3">
                    <c:v>Vitesse
de
déplacement</c:v>
                  </c:pt>
                  <c:pt idx="6">
                    <c:v>Nature
du
gaz</c:v>
                  </c:pt>
                  <c:pt idx="9">
                    <c:v>Puissance</c:v>
                  </c:pt>
                  <c:pt idx="12">
                    <c:v>Diametre
du
diffuseur</c:v>
                  </c:pt>
                  <c:pt idx="15">
                    <c:v>Epaisseur
de la
tôle</c:v>
                  </c:pt>
                </c:lvl>
              </c:multiLvlStrCache>
            </c:multiLvlStrRef>
          </c:cat>
          <c:val>
            <c:numRef>
              <c:f>'Espace mathématique'!$AB$4:$AB$21</c:f>
              <c:numCache>
                <c:formatCode>General</c:formatCode>
                <c:ptCount val="18"/>
                <c:pt idx="0">
                  <c:v>20.333333333333332</c:v>
                </c:pt>
                <c:pt idx="1">
                  <c:v>24.5</c:v>
                </c:pt>
                <c:pt idx="2">
                  <c:v>30.166666666666668</c:v>
                </c:pt>
              </c:numCache>
            </c:numRef>
          </c:val>
        </c:ser>
        <c:ser>
          <c:idx val="1"/>
          <c:order val="1"/>
          <c:cat>
            <c:multiLvlStrRef>
              <c:f>'Espace mathématique'!$Z$4:$AA$21</c:f>
              <c:multiLvlStrCache>
                <c:ptCount val="18"/>
                <c:lvl>
                  <c:pt idx="0">
                    <c:v>0 jour</c:v>
                  </c:pt>
                  <c:pt idx="1">
                    <c:v>20 jours</c:v>
                  </c:pt>
                  <c:pt idx="2">
                    <c:v>40 jours</c:v>
                  </c:pt>
                  <c:pt idx="3">
                    <c:v>200 mm/min</c:v>
                  </c:pt>
                  <c:pt idx="4">
                    <c:v>250 mm/min</c:v>
                  </c:pt>
                  <c:pt idx="5">
                    <c:v>300 mm/min</c:v>
                  </c:pt>
                  <c:pt idx="6">
                    <c:v>30 % de He</c:v>
                  </c:pt>
                  <c:pt idx="7">
                    <c:v>40 % de He</c:v>
                  </c:pt>
                  <c:pt idx="8">
                    <c:v>50 % de He</c:v>
                  </c:pt>
                  <c:pt idx="9">
                    <c:v>650 W</c:v>
                  </c:pt>
                  <c:pt idx="10">
                    <c:v>700 W</c:v>
                  </c:pt>
                  <c:pt idx="11">
                    <c:v>750 W</c:v>
                  </c:pt>
                  <c:pt idx="12">
                    <c:v>5 mm</c:v>
                  </c:pt>
                  <c:pt idx="13">
                    <c:v>10 mm</c:v>
                  </c:pt>
                  <c:pt idx="14">
                    <c:v>15 mm</c:v>
                  </c:pt>
                  <c:pt idx="15">
                    <c:v>1,24 mm</c:v>
                  </c:pt>
                  <c:pt idx="16">
                    <c:v>1,39 mm</c:v>
                  </c:pt>
                  <c:pt idx="17">
                    <c:v>1,54 mm</c:v>
                  </c:pt>
                </c:lvl>
                <c:lvl>
                  <c:pt idx="0">
                    <c:v>Age
de la
lentille</c:v>
                  </c:pt>
                  <c:pt idx="3">
                    <c:v>Vitesse
de
déplacement</c:v>
                  </c:pt>
                  <c:pt idx="6">
                    <c:v>Nature
du
gaz</c:v>
                  </c:pt>
                  <c:pt idx="9">
                    <c:v>Puissance</c:v>
                  </c:pt>
                  <c:pt idx="12">
                    <c:v>Diametre
du
diffuseur</c:v>
                  </c:pt>
                  <c:pt idx="15">
                    <c:v>Epaisseur
de la
tôle</c:v>
                  </c:pt>
                </c:lvl>
              </c:multiLvlStrCache>
            </c:multiLvlStrRef>
          </c:cat>
          <c:val>
            <c:numRef>
              <c:f>'Espace mathématique'!$AC$4:$AC$21</c:f>
              <c:numCache>
                <c:formatCode>General</c:formatCode>
                <c:ptCount val="18"/>
                <c:pt idx="3">
                  <c:v>20</c:v>
                </c:pt>
                <c:pt idx="4">
                  <c:v>25.333333333333332</c:v>
                </c:pt>
                <c:pt idx="5">
                  <c:v>29.666666666666664</c:v>
                </c:pt>
              </c:numCache>
            </c:numRef>
          </c:val>
        </c:ser>
        <c:ser>
          <c:idx val="2"/>
          <c:order val="2"/>
          <c:cat>
            <c:multiLvlStrRef>
              <c:f>'Espace mathématique'!$Z$4:$AA$21</c:f>
              <c:multiLvlStrCache>
                <c:ptCount val="18"/>
                <c:lvl>
                  <c:pt idx="0">
                    <c:v>0 jour</c:v>
                  </c:pt>
                  <c:pt idx="1">
                    <c:v>20 jours</c:v>
                  </c:pt>
                  <c:pt idx="2">
                    <c:v>40 jours</c:v>
                  </c:pt>
                  <c:pt idx="3">
                    <c:v>200 mm/min</c:v>
                  </c:pt>
                  <c:pt idx="4">
                    <c:v>250 mm/min</c:v>
                  </c:pt>
                  <c:pt idx="5">
                    <c:v>300 mm/min</c:v>
                  </c:pt>
                  <c:pt idx="6">
                    <c:v>30 % de He</c:v>
                  </c:pt>
                  <c:pt idx="7">
                    <c:v>40 % de He</c:v>
                  </c:pt>
                  <c:pt idx="8">
                    <c:v>50 % de He</c:v>
                  </c:pt>
                  <c:pt idx="9">
                    <c:v>650 W</c:v>
                  </c:pt>
                  <c:pt idx="10">
                    <c:v>700 W</c:v>
                  </c:pt>
                  <c:pt idx="11">
                    <c:v>750 W</c:v>
                  </c:pt>
                  <c:pt idx="12">
                    <c:v>5 mm</c:v>
                  </c:pt>
                  <c:pt idx="13">
                    <c:v>10 mm</c:v>
                  </c:pt>
                  <c:pt idx="14">
                    <c:v>15 mm</c:v>
                  </c:pt>
                  <c:pt idx="15">
                    <c:v>1,24 mm</c:v>
                  </c:pt>
                  <c:pt idx="16">
                    <c:v>1,39 mm</c:v>
                  </c:pt>
                  <c:pt idx="17">
                    <c:v>1,54 mm</c:v>
                  </c:pt>
                </c:lvl>
                <c:lvl>
                  <c:pt idx="0">
                    <c:v>Age
de la
lentille</c:v>
                  </c:pt>
                  <c:pt idx="3">
                    <c:v>Vitesse
de
déplacement</c:v>
                  </c:pt>
                  <c:pt idx="6">
                    <c:v>Nature
du
gaz</c:v>
                  </c:pt>
                  <c:pt idx="9">
                    <c:v>Puissance</c:v>
                  </c:pt>
                  <c:pt idx="12">
                    <c:v>Diametre
du
diffuseur</c:v>
                  </c:pt>
                  <c:pt idx="15">
                    <c:v>Epaisseur
de la
tôle</c:v>
                  </c:pt>
                </c:lvl>
              </c:multiLvlStrCache>
            </c:multiLvlStrRef>
          </c:cat>
          <c:val>
            <c:numRef>
              <c:f>'Espace mathématique'!$AD$4:$AD$21</c:f>
              <c:numCache>
                <c:formatCode>General</c:formatCode>
                <c:ptCount val="18"/>
                <c:pt idx="6">
                  <c:v>27.5</c:v>
                </c:pt>
                <c:pt idx="7">
                  <c:v>25.5</c:v>
                </c:pt>
                <c:pt idx="8">
                  <c:v>22</c:v>
                </c:pt>
              </c:numCache>
            </c:numRef>
          </c:val>
        </c:ser>
        <c:ser>
          <c:idx val="3"/>
          <c:order val="3"/>
          <c:cat>
            <c:multiLvlStrRef>
              <c:f>'Espace mathématique'!$Z$4:$AA$21</c:f>
              <c:multiLvlStrCache>
                <c:ptCount val="18"/>
                <c:lvl>
                  <c:pt idx="0">
                    <c:v>0 jour</c:v>
                  </c:pt>
                  <c:pt idx="1">
                    <c:v>20 jours</c:v>
                  </c:pt>
                  <c:pt idx="2">
                    <c:v>40 jours</c:v>
                  </c:pt>
                  <c:pt idx="3">
                    <c:v>200 mm/min</c:v>
                  </c:pt>
                  <c:pt idx="4">
                    <c:v>250 mm/min</c:v>
                  </c:pt>
                  <c:pt idx="5">
                    <c:v>300 mm/min</c:v>
                  </c:pt>
                  <c:pt idx="6">
                    <c:v>30 % de He</c:v>
                  </c:pt>
                  <c:pt idx="7">
                    <c:v>40 % de He</c:v>
                  </c:pt>
                  <c:pt idx="8">
                    <c:v>50 % de He</c:v>
                  </c:pt>
                  <c:pt idx="9">
                    <c:v>650 W</c:v>
                  </c:pt>
                  <c:pt idx="10">
                    <c:v>700 W</c:v>
                  </c:pt>
                  <c:pt idx="11">
                    <c:v>750 W</c:v>
                  </c:pt>
                  <c:pt idx="12">
                    <c:v>5 mm</c:v>
                  </c:pt>
                  <c:pt idx="13">
                    <c:v>10 mm</c:v>
                  </c:pt>
                  <c:pt idx="14">
                    <c:v>15 mm</c:v>
                  </c:pt>
                  <c:pt idx="15">
                    <c:v>1,24 mm</c:v>
                  </c:pt>
                  <c:pt idx="16">
                    <c:v>1,39 mm</c:v>
                  </c:pt>
                  <c:pt idx="17">
                    <c:v>1,54 mm</c:v>
                  </c:pt>
                </c:lvl>
                <c:lvl>
                  <c:pt idx="0">
                    <c:v>Age
de la
lentille</c:v>
                  </c:pt>
                  <c:pt idx="3">
                    <c:v>Vitesse
de
déplacement</c:v>
                  </c:pt>
                  <c:pt idx="6">
                    <c:v>Nature
du
gaz</c:v>
                  </c:pt>
                  <c:pt idx="9">
                    <c:v>Puissance</c:v>
                  </c:pt>
                  <c:pt idx="12">
                    <c:v>Diametre
du
diffuseur</c:v>
                  </c:pt>
                  <c:pt idx="15">
                    <c:v>Epaisseur
de la
tôle</c:v>
                  </c:pt>
                </c:lvl>
              </c:multiLvlStrCache>
            </c:multiLvlStrRef>
          </c:cat>
          <c:val>
            <c:numRef>
              <c:f>'Espace mathématique'!$AE$4:$AE$21</c:f>
              <c:numCache>
                <c:formatCode>General</c:formatCode>
                <c:ptCount val="18"/>
                <c:pt idx="9">
                  <c:v>26.333333333333336</c:v>
                </c:pt>
                <c:pt idx="10">
                  <c:v>25</c:v>
                </c:pt>
                <c:pt idx="11">
                  <c:v>23.666666666666668</c:v>
                </c:pt>
              </c:numCache>
            </c:numRef>
          </c:val>
        </c:ser>
        <c:ser>
          <c:idx val="4"/>
          <c:order val="4"/>
          <c:cat>
            <c:multiLvlStrRef>
              <c:f>'Espace mathématique'!$Z$4:$AA$21</c:f>
              <c:multiLvlStrCache>
                <c:ptCount val="18"/>
                <c:lvl>
                  <c:pt idx="0">
                    <c:v>0 jour</c:v>
                  </c:pt>
                  <c:pt idx="1">
                    <c:v>20 jours</c:v>
                  </c:pt>
                  <c:pt idx="2">
                    <c:v>40 jours</c:v>
                  </c:pt>
                  <c:pt idx="3">
                    <c:v>200 mm/min</c:v>
                  </c:pt>
                  <c:pt idx="4">
                    <c:v>250 mm/min</c:v>
                  </c:pt>
                  <c:pt idx="5">
                    <c:v>300 mm/min</c:v>
                  </c:pt>
                  <c:pt idx="6">
                    <c:v>30 % de He</c:v>
                  </c:pt>
                  <c:pt idx="7">
                    <c:v>40 % de He</c:v>
                  </c:pt>
                  <c:pt idx="8">
                    <c:v>50 % de He</c:v>
                  </c:pt>
                  <c:pt idx="9">
                    <c:v>650 W</c:v>
                  </c:pt>
                  <c:pt idx="10">
                    <c:v>700 W</c:v>
                  </c:pt>
                  <c:pt idx="11">
                    <c:v>750 W</c:v>
                  </c:pt>
                  <c:pt idx="12">
                    <c:v>5 mm</c:v>
                  </c:pt>
                  <c:pt idx="13">
                    <c:v>10 mm</c:v>
                  </c:pt>
                  <c:pt idx="14">
                    <c:v>15 mm</c:v>
                  </c:pt>
                  <c:pt idx="15">
                    <c:v>1,24 mm</c:v>
                  </c:pt>
                  <c:pt idx="16">
                    <c:v>1,39 mm</c:v>
                  </c:pt>
                  <c:pt idx="17">
                    <c:v>1,54 mm</c:v>
                  </c:pt>
                </c:lvl>
                <c:lvl>
                  <c:pt idx="0">
                    <c:v>Age
de la
lentille</c:v>
                  </c:pt>
                  <c:pt idx="3">
                    <c:v>Vitesse
de
déplacement</c:v>
                  </c:pt>
                  <c:pt idx="6">
                    <c:v>Nature
du
gaz</c:v>
                  </c:pt>
                  <c:pt idx="9">
                    <c:v>Puissance</c:v>
                  </c:pt>
                  <c:pt idx="12">
                    <c:v>Diametre
du
diffuseur</c:v>
                  </c:pt>
                  <c:pt idx="15">
                    <c:v>Epaisseur
de la
tôle</c:v>
                  </c:pt>
                </c:lvl>
              </c:multiLvlStrCache>
            </c:multiLvlStrRef>
          </c:cat>
          <c:val>
            <c:numRef>
              <c:f>'Espace mathématique'!$AF$4:$AF$21</c:f>
              <c:numCache>
                <c:formatCode>General</c:formatCode>
                <c:ptCount val="18"/>
                <c:pt idx="12">
                  <c:v>25.166666666666668</c:v>
                </c:pt>
                <c:pt idx="13">
                  <c:v>25.333333333333336</c:v>
                </c:pt>
                <c:pt idx="14">
                  <c:v>24.5</c:v>
                </c:pt>
              </c:numCache>
            </c:numRef>
          </c:val>
        </c:ser>
        <c:ser>
          <c:idx val="5"/>
          <c:order val="5"/>
          <c:cat>
            <c:multiLvlStrRef>
              <c:f>'Espace mathématique'!$Z$4:$AA$21</c:f>
              <c:multiLvlStrCache>
                <c:ptCount val="18"/>
                <c:lvl>
                  <c:pt idx="0">
                    <c:v>0 jour</c:v>
                  </c:pt>
                  <c:pt idx="1">
                    <c:v>20 jours</c:v>
                  </c:pt>
                  <c:pt idx="2">
                    <c:v>40 jours</c:v>
                  </c:pt>
                  <c:pt idx="3">
                    <c:v>200 mm/min</c:v>
                  </c:pt>
                  <c:pt idx="4">
                    <c:v>250 mm/min</c:v>
                  </c:pt>
                  <c:pt idx="5">
                    <c:v>300 mm/min</c:v>
                  </c:pt>
                  <c:pt idx="6">
                    <c:v>30 % de He</c:v>
                  </c:pt>
                  <c:pt idx="7">
                    <c:v>40 % de He</c:v>
                  </c:pt>
                  <c:pt idx="8">
                    <c:v>50 % de He</c:v>
                  </c:pt>
                  <c:pt idx="9">
                    <c:v>650 W</c:v>
                  </c:pt>
                  <c:pt idx="10">
                    <c:v>700 W</c:v>
                  </c:pt>
                  <c:pt idx="11">
                    <c:v>750 W</c:v>
                  </c:pt>
                  <c:pt idx="12">
                    <c:v>5 mm</c:v>
                  </c:pt>
                  <c:pt idx="13">
                    <c:v>10 mm</c:v>
                  </c:pt>
                  <c:pt idx="14">
                    <c:v>15 mm</c:v>
                  </c:pt>
                  <c:pt idx="15">
                    <c:v>1,24 mm</c:v>
                  </c:pt>
                  <c:pt idx="16">
                    <c:v>1,39 mm</c:v>
                  </c:pt>
                  <c:pt idx="17">
                    <c:v>1,54 mm</c:v>
                  </c:pt>
                </c:lvl>
                <c:lvl>
                  <c:pt idx="0">
                    <c:v>Age
de la
lentille</c:v>
                  </c:pt>
                  <c:pt idx="3">
                    <c:v>Vitesse
de
déplacement</c:v>
                  </c:pt>
                  <c:pt idx="6">
                    <c:v>Nature
du
gaz</c:v>
                  </c:pt>
                  <c:pt idx="9">
                    <c:v>Puissance</c:v>
                  </c:pt>
                  <c:pt idx="12">
                    <c:v>Diametre
du
diffuseur</c:v>
                  </c:pt>
                  <c:pt idx="15">
                    <c:v>Epaisseur
de la
tôle</c:v>
                  </c:pt>
                </c:lvl>
              </c:multiLvlStrCache>
            </c:multiLvlStrRef>
          </c:cat>
          <c:val>
            <c:numRef>
              <c:f>'Espace mathématique'!$AG$4:$AG$21</c:f>
              <c:numCache>
                <c:formatCode>General</c:formatCode>
                <c:ptCount val="18"/>
                <c:pt idx="15">
                  <c:v>13.833333333333334</c:v>
                </c:pt>
                <c:pt idx="16">
                  <c:v>25.166666666666668</c:v>
                </c:pt>
                <c:pt idx="17">
                  <c:v>36</c:v>
                </c:pt>
              </c:numCache>
            </c:numRef>
          </c:val>
        </c:ser>
        <c:marker val="1"/>
        <c:axId val="106408192"/>
        <c:axId val="104857600"/>
      </c:lineChart>
      <c:catAx>
        <c:axId val="106408192"/>
        <c:scaling>
          <c:orientation val="minMax"/>
        </c:scaling>
        <c:axPos val="b"/>
        <c:tickLblPos val="nextTo"/>
        <c:crossAx val="104857600"/>
        <c:crosses val="autoZero"/>
        <c:auto val="1"/>
        <c:lblAlgn val="ctr"/>
        <c:lblOffset val="100"/>
      </c:catAx>
      <c:valAx>
        <c:axId val="104857600"/>
        <c:scaling>
          <c:orientation val="minMax"/>
        </c:scaling>
        <c:axPos val="l"/>
        <c:majorGridlines/>
        <c:numFmt formatCode="General" sourceLinked="1"/>
        <c:tickLblPos val="nextTo"/>
        <c:crossAx val="106408192"/>
        <c:crosses val="autoZero"/>
        <c:crossBetween val="between"/>
      </c:valAx>
    </c:plotArea>
    <c:plotVisOnly val="1"/>
  </c:chart>
</c:chartSpace>
</file>

<file path=xl/chart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chartsheets/sheet1.xml><?xml version="1.0" encoding="utf-8"?>
<chartsheet xmlns="http://schemas.openxmlformats.org/spreadsheetml/2006/main" xmlns:r="http://schemas.openxmlformats.org/officeDocument/2006/relationships">
  <sheetPr/>
  <sheetViews>
    <sheetView tabSelected="1" zoomScale="87" workbookViewId="0" zoomToFit="1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9312306" cy="6075655"/>
    <xdr:graphicFrame macro="">
      <xdr:nvGraphicFramePr>
        <xdr:cNvPr id="2" name="Graphique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comments" Target="../comments2.xml"/><Relationship Id="rId1" Type="http://schemas.openxmlformats.org/officeDocument/2006/relationships/vmlDrawing" Target="../drawings/vmlDrawing2.vml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I19"/>
  <sheetViews>
    <sheetView showGridLines="0" zoomScale="130" zoomScaleNormal="130" workbookViewId="0">
      <selection activeCell="B1" sqref="B1:I1048576"/>
    </sheetView>
  </sheetViews>
  <sheetFormatPr baseColWidth="10" defaultRowHeight="15"/>
  <cols>
    <col min="2" max="9" width="8.85546875" customWidth="1"/>
  </cols>
  <sheetData>
    <row r="1" spans="1:9" ht="15.75" thickBot="1">
      <c r="A1" s="1" t="s">
        <v>0</v>
      </c>
      <c r="B1" s="2">
        <v>1</v>
      </c>
      <c r="C1" s="2">
        <v>2</v>
      </c>
      <c r="D1" s="2">
        <v>3</v>
      </c>
      <c r="E1" s="2">
        <v>4</v>
      </c>
      <c r="F1" s="2">
        <v>5</v>
      </c>
      <c r="G1" s="2">
        <v>6</v>
      </c>
      <c r="H1" s="2">
        <v>7</v>
      </c>
      <c r="I1" s="3">
        <v>8</v>
      </c>
    </row>
    <row r="2" spans="1:9" ht="15.75" thickTop="1">
      <c r="A2" s="4">
        <v>1</v>
      </c>
      <c r="B2" s="5">
        <v>1</v>
      </c>
      <c r="C2" s="5">
        <v>1</v>
      </c>
      <c r="D2" s="5">
        <v>1</v>
      </c>
      <c r="E2" s="5">
        <v>1</v>
      </c>
      <c r="F2" s="5">
        <v>1</v>
      </c>
      <c r="G2" s="5">
        <v>1</v>
      </c>
      <c r="H2" s="5">
        <v>1</v>
      </c>
      <c r="I2" s="5">
        <v>1</v>
      </c>
    </row>
    <row r="3" spans="1:9">
      <c r="A3" s="4">
        <v>2</v>
      </c>
      <c r="B3" s="5">
        <v>1</v>
      </c>
      <c r="C3" s="5">
        <v>1</v>
      </c>
      <c r="D3" s="5">
        <v>2</v>
      </c>
      <c r="E3" s="5">
        <v>2</v>
      </c>
      <c r="F3" s="5">
        <v>2</v>
      </c>
      <c r="G3" s="5">
        <v>2</v>
      </c>
      <c r="H3" s="5">
        <v>2</v>
      </c>
      <c r="I3" s="5">
        <v>2</v>
      </c>
    </row>
    <row r="4" spans="1:9">
      <c r="A4" s="4">
        <v>3</v>
      </c>
      <c r="B4" s="5">
        <v>1</v>
      </c>
      <c r="C4" s="5">
        <v>1</v>
      </c>
      <c r="D4" s="5">
        <v>3</v>
      </c>
      <c r="E4" s="5">
        <v>3</v>
      </c>
      <c r="F4" s="5">
        <v>3</v>
      </c>
      <c r="G4" s="5">
        <v>3</v>
      </c>
      <c r="H4" s="5">
        <v>3</v>
      </c>
      <c r="I4" s="5">
        <v>3</v>
      </c>
    </row>
    <row r="5" spans="1:9">
      <c r="A5" s="4">
        <v>4</v>
      </c>
      <c r="B5" s="5">
        <v>1</v>
      </c>
      <c r="C5" s="5">
        <v>2</v>
      </c>
      <c r="D5" s="5">
        <v>1</v>
      </c>
      <c r="E5" s="5">
        <v>1</v>
      </c>
      <c r="F5" s="5">
        <v>2</v>
      </c>
      <c r="G5" s="5">
        <v>2</v>
      </c>
      <c r="H5" s="5">
        <v>3</v>
      </c>
      <c r="I5" s="5">
        <v>3</v>
      </c>
    </row>
    <row r="6" spans="1:9">
      <c r="A6" s="4">
        <v>5</v>
      </c>
      <c r="B6" s="5">
        <v>1</v>
      </c>
      <c r="C6" s="5">
        <v>2</v>
      </c>
      <c r="D6" s="5">
        <v>2</v>
      </c>
      <c r="E6" s="5">
        <v>2</v>
      </c>
      <c r="F6" s="5">
        <v>3</v>
      </c>
      <c r="G6" s="5">
        <v>3</v>
      </c>
      <c r="H6" s="5">
        <v>1</v>
      </c>
      <c r="I6" s="5">
        <v>1</v>
      </c>
    </row>
    <row r="7" spans="1:9">
      <c r="A7" s="4">
        <v>6</v>
      </c>
      <c r="B7" s="5">
        <v>1</v>
      </c>
      <c r="C7" s="5">
        <v>2</v>
      </c>
      <c r="D7" s="5">
        <v>3</v>
      </c>
      <c r="E7" s="5">
        <v>3</v>
      </c>
      <c r="F7" s="5">
        <v>1</v>
      </c>
      <c r="G7" s="5">
        <v>1</v>
      </c>
      <c r="H7" s="5">
        <v>2</v>
      </c>
      <c r="I7" s="5">
        <v>2</v>
      </c>
    </row>
    <row r="8" spans="1:9">
      <c r="A8" s="4">
        <v>7</v>
      </c>
      <c r="B8" s="5">
        <v>1</v>
      </c>
      <c r="C8" s="5">
        <v>3</v>
      </c>
      <c r="D8" s="5">
        <v>1</v>
      </c>
      <c r="E8" s="5">
        <v>2</v>
      </c>
      <c r="F8" s="5">
        <v>1</v>
      </c>
      <c r="G8" s="5">
        <v>3</v>
      </c>
      <c r="H8" s="5">
        <v>2</v>
      </c>
      <c r="I8" s="5">
        <v>3</v>
      </c>
    </row>
    <row r="9" spans="1:9">
      <c r="A9" s="4">
        <v>8</v>
      </c>
      <c r="B9" s="5">
        <v>1</v>
      </c>
      <c r="C9" s="5">
        <v>3</v>
      </c>
      <c r="D9" s="5">
        <v>2</v>
      </c>
      <c r="E9" s="5">
        <v>3</v>
      </c>
      <c r="F9" s="5">
        <v>2</v>
      </c>
      <c r="G9" s="5">
        <v>1</v>
      </c>
      <c r="H9" s="5">
        <v>3</v>
      </c>
      <c r="I9" s="5">
        <v>1</v>
      </c>
    </row>
    <row r="10" spans="1:9">
      <c r="A10" s="4">
        <v>9</v>
      </c>
      <c r="B10" s="5">
        <v>1</v>
      </c>
      <c r="C10" s="5">
        <v>3</v>
      </c>
      <c r="D10" s="5">
        <v>3</v>
      </c>
      <c r="E10" s="5">
        <v>1</v>
      </c>
      <c r="F10" s="5">
        <v>3</v>
      </c>
      <c r="G10" s="5">
        <v>2</v>
      </c>
      <c r="H10" s="5">
        <v>1</v>
      </c>
      <c r="I10" s="5">
        <v>2</v>
      </c>
    </row>
    <row r="11" spans="1:9">
      <c r="A11" s="4">
        <v>10</v>
      </c>
      <c r="B11" s="5">
        <v>2</v>
      </c>
      <c r="C11" s="5">
        <v>1</v>
      </c>
      <c r="D11" s="5">
        <v>1</v>
      </c>
      <c r="E11" s="5">
        <v>3</v>
      </c>
      <c r="F11" s="5">
        <v>3</v>
      </c>
      <c r="G11" s="5">
        <v>2</v>
      </c>
      <c r="H11" s="5">
        <v>2</v>
      </c>
      <c r="I11" s="5">
        <v>1</v>
      </c>
    </row>
    <row r="12" spans="1:9">
      <c r="A12" s="4">
        <v>11</v>
      </c>
      <c r="B12" s="5">
        <v>2</v>
      </c>
      <c r="C12" s="5">
        <v>1</v>
      </c>
      <c r="D12" s="5">
        <v>2</v>
      </c>
      <c r="E12" s="5">
        <v>1</v>
      </c>
      <c r="F12" s="5">
        <v>1</v>
      </c>
      <c r="G12" s="5">
        <v>3</v>
      </c>
      <c r="H12" s="5">
        <v>3</v>
      </c>
      <c r="I12" s="5">
        <v>2</v>
      </c>
    </row>
    <row r="13" spans="1:9">
      <c r="A13" s="4">
        <v>12</v>
      </c>
      <c r="B13" s="5">
        <v>2</v>
      </c>
      <c r="C13" s="5">
        <v>1</v>
      </c>
      <c r="D13" s="5">
        <v>3</v>
      </c>
      <c r="E13" s="5">
        <v>2</v>
      </c>
      <c r="F13" s="5">
        <v>2</v>
      </c>
      <c r="G13" s="5">
        <v>1</v>
      </c>
      <c r="H13" s="5">
        <v>1</v>
      </c>
      <c r="I13" s="5">
        <v>3</v>
      </c>
    </row>
    <row r="14" spans="1:9">
      <c r="A14" s="4">
        <v>13</v>
      </c>
      <c r="B14" s="5">
        <v>2</v>
      </c>
      <c r="C14" s="5">
        <v>2</v>
      </c>
      <c r="D14" s="5">
        <v>1</v>
      </c>
      <c r="E14" s="5">
        <v>2</v>
      </c>
      <c r="F14" s="5">
        <v>3</v>
      </c>
      <c r="G14" s="5">
        <v>1</v>
      </c>
      <c r="H14" s="5">
        <v>3</v>
      </c>
      <c r="I14" s="5">
        <v>2</v>
      </c>
    </row>
    <row r="15" spans="1:9">
      <c r="A15" s="4">
        <v>14</v>
      </c>
      <c r="B15" s="5">
        <v>2</v>
      </c>
      <c r="C15" s="5">
        <v>2</v>
      </c>
      <c r="D15" s="5">
        <v>2</v>
      </c>
      <c r="E15" s="5">
        <v>3</v>
      </c>
      <c r="F15" s="5">
        <v>1</v>
      </c>
      <c r="G15" s="5">
        <v>2</v>
      </c>
      <c r="H15" s="5">
        <v>1</v>
      </c>
      <c r="I15" s="5">
        <v>3</v>
      </c>
    </row>
    <row r="16" spans="1:9">
      <c r="A16" s="4">
        <v>15</v>
      </c>
      <c r="B16" s="5">
        <v>2</v>
      </c>
      <c r="C16" s="5">
        <v>2</v>
      </c>
      <c r="D16" s="5">
        <v>3</v>
      </c>
      <c r="E16" s="5">
        <v>1</v>
      </c>
      <c r="F16" s="5">
        <v>2</v>
      </c>
      <c r="G16" s="5">
        <v>3</v>
      </c>
      <c r="H16" s="5">
        <v>2</v>
      </c>
      <c r="I16" s="5">
        <v>1</v>
      </c>
    </row>
    <row r="17" spans="1:9">
      <c r="A17" s="4">
        <v>16</v>
      </c>
      <c r="B17" s="5">
        <v>2</v>
      </c>
      <c r="C17" s="5">
        <v>3</v>
      </c>
      <c r="D17" s="5">
        <v>1</v>
      </c>
      <c r="E17" s="5">
        <v>3</v>
      </c>
      <c r="F17" s="5">
        <v>2</v>
      </c>
      <c r="G17" s="5">
        <v>3</v>
      </c>
      <c r="H17" s="5">
        <v>1</v>
      </c>
      <c r="I17" s="5">
        <v>2</v>
      </c>
    </row>
    <row r="18" spans="1:9">
      <c r="A18" s="4">
        <v>17</v>
      </c>
      <c r="B18" s="5">
        <v>2</v>
      </c>
      <c r="C18" s="5">
        <v>3</v>
      </c>
      <c r="D18" s="5">
        <v>2</v>
      </c>
      <c r="E18" s="5">
        <v>1</v>
      </c>
      <c r="F18" s="5">
        <v>3</v>
      </c>
      <c r="G18" s="5">
        <v>1</v>
      </c>
      <c r="H18" s="5">
        <v>2</v>
      </c>
      <c r="I18" s="5">
        <v>3</v>
      </c>
    </row>
    <row r="19" spans="1:9">
      <c r="A19" s="4">
        <v>18</v>
      </c>
      <c r="B19" s="5">
        <v>2</v>
      </c>
      <c r="C19" s="5">
        <v>3</v>
      </c>
      <c r="D19" s="5">
        <v>3</v>
      </c>
      <c r="E19" s="5">
        <v>2</v>
      </c>
      <c r="F19" s="5">
        <v>1</v>
      </c>
      <c r="G19" s="5">
        <v>2</v>
      </c>
      <c r="H19" s="5">
        <v>3</v>
      </c>
      <c r="I19" s="5">
        <v>1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>
  <dimension ref="A1:G20"/>
  <sheetViews>
    <sheetView showGridLines="0" zoomScale="130" zoomScaleNormal="130" workbookViewId="0">
      <selection activeCell="K11" sqref="K11"/>
    </sheetView>
  </sheetViews>
  <sheetFormatPr baseColWidth="10" defaultRowHeight="15"/>
  <cols>
    <col min="1" max="16384" width="11.42578125" style="6"/>
  </cols>
  <sheetData>
    <row r="1" spans="1:7">
      <c r="B1" s="6" t="s">
        <v>1</v>
      </c>
      <c r="C1" s="6" t="s">
        <v>2</v>
      </c>
      <c r="D1" s="6" t="s">
        <v>3</v>
      </c>
      <c r="E1" s="6" t="s">
        <v>4</v>
      </c>
      <c r="F1" s="6" t="s">
        <v>5</v>
      </c>
      <c r="G1" s="6" t="s">
        <v>6</v>
      </c>
    </row>
    <row r="2" spans="1:7" ht="45">
      <c r="A2" s="7" t="s">
        <v>7</v>
      </c>
      <c r="B2" s="6">
        <v>2</v>
      </c>
      <c r="C2" s="6">
        <v>3</v>
      </c>
      <c r="D2" s="6">
        <v>4</v>
      </c>
      <c r="E2" s="6">
        <v>5</v>
      </c>
      <c r="F2" s="6">
        <v>6</v>
      </c>
      <c r="G2" s="6">
        <v>7</v>
      </c>
    </row>
    <row r="3" spans="1:7">
      <c r="A3" s="6">
        <v>1</v>
      </c>
      <c r="B3" s="8">
        <f>CHOOSE(B$2,'Table L18'!$B2,'Table L18'!$C2,'Table L18'!$D2,'Table L18'!$E2,'Table L18'!$F2,'Table L18'!$G2,'Table L18'!$H2,'Table L18'!$I2)</f>
        <v>1</v>
      </c>
      <c r="C3" s="8">
        <f>CHOOSE(C$2,'Table L18'!$B2,'Table L18'!$C2,'Table L18'!$D2,'Table L18'!$E2,'Table L18'!$F2,'Table L18'!$G2,'Table L18'!$H2,'Table L18'!$I2)</f>
        <v>1</v>
      </c>
      <c r="D3" s="8">
        <f>CHOOSE(D$2,'Table L18'!$B2,'Table L18'!$C2,'Table L18'!$D2,'Table L18'!$E2,'Table L18'!$F2,'Table L18'!$G2,'Table L18'!$H2,'Table L18'!$I2)</f>
        <v>1</v>
      </c>
      <c r="E3" s="8">
        <f>CHOOSE(E$2,'Table L18'!$B2,'Table L18'!$C2,'Table L18'!$D2,'Table L18'!$E2,'Table L18'!$F2,'Table L18'!$G2,'Table L18'!$H2,'Table L18'!$I2)</f>
        <v>1</v>
      </c>
      <c r="F3" s="8">
        <f>CHOOSE(F$2,'Table L18'!$B2,'Table L18'!$C2,'Table L18'!$D2,'Table L18'!$E2,'Table L18'!$F2,'Table L18'!$G2,'Table L18'!$H2,'Table L18'!$I2)</f>
        <v>1</v>
      </c>
      <c r="G3" s="8">
        <f>CHOOSE(G$2,'Table L18'!$B2,'Table L18'!$C2,'Table L18'!$D2,'Table L18'!$E2,'Table L18'!$F2,'Table L18'!$G2,'Table L18'!$H2,'Table L18'!$I2)</f>
        <v>1</v>
      </c>
    </row>
    <row r="4" spans="1:7">
      <c r="A4" s="6">
        <v>2</v>
      </c>
      <c r="B4" s="8">
        <f>CHOOSE(B$2,'Table L18'!$B3,'Table L18'!$C3,'Table L18'!$D3,'Table L18'!$E3,'Table L18'!$F3,'Table L18'!$G3,'Table L18'!$H3,'Table L18'!$I3)</f>
        <v>1</v>
      </c>
      <c r="C4" s="8">
        <f>CHOOSE(C$2,'Table L18'!$B3,'Table L18'!$C3,'Table L18'!$D3,'Table L18'!$E3,'Table L18'!$F3,'Table L18'!$G3,'Table L18'!$H3,'Table L18'!$I3)</f>
        <v>2</v>
      </c>
      <c r="D4" s="8">
        <f>CHOOSE(D$2,'Table L18'!$B3,'Table L18'!$C3,'Table L18'!$D3,'Table L18'!$E3,'Table L18'!$F3,'Table L18'!$G3,'Table L18'!$H3,'Table L18'!$I3)</f>
        <v>2</v>
      </c>
      <c r="E4" s="8">
        <f>CHOOSE(E$2,'Table L18'!$B3,'Table L18'!$C3,'Table L18'!$D3,'Table L18'!$E3,'Table L18'!$F3,'Table L18'!$G3,'Table L18'!$H3,'Table L18'!$I3)</f>
        <v>2</v>
      </c>
      <c r="F4" s="8">
        <f>CHOOSE(F$2,'Table L18'!$B3,'Table L18'!$C3,'Table L18'!$D3,'Table L18'!$E3,'Table L18'!$F3,'Table L18'!$G3,'Table L18'!$H3,'Table L18'!$I3)</f>
        <v>2</v>
      </c>
      <c r="G4" s="8">
        <f>CHOOSE(G$2,'Table L18'!$B3,'Table L18'!$C3,'Table L18'!$D3,'Table L18'!$E3,'Table L18'!$F3,'Table L18'!$G3,'Table L18'!$H3,'Table L18'!$I3)</f>
        <v>2</v>
      </c>
    </row>
    <row r="5" spans="1:7">
      <c r="A5" s="6">
        <v>3</v>
      </c>
      <c r="B5" s="8">
        <f>CHOOSE(B$2,'Table L18'!$B4,'Table L18'!$C4,'Table L18'!$D4,'Table L18'!$E4,'Table L18'!$F4,'Table L18'!$G4,'Table L18'!$H4,'Table L18'!$I4)</f>
        <v>1</v>
      </c>
      <c r="C5" s="8">
        <f>CHOOSE(C$2,'Table L18'!$B4,'Table L18'!$C4,'Table L18'!$D4,'Table L18'!$E4,'Table L18'!$F4,'Table L18'!$G4,'Table L18'!$H4,'Table L18'!$I4)</f>
        <v>3</v>
      </c>
      <c r="D5" s="8">
        <f>CHOOSE(D$2,'Table L18'!$B4,'Table L18'!$C4,'Table L18'!$D4,'Table L18'!$E4,'Table L18'!$F4,'Table L18'!$G4,'Table L18'!$H4,'Table L18'!$I4)</f>
        <v>3</v>
      </c>
      <c r="E5" s="8">
        <f>CHOOSE(E$2,'Table L18'!$B4,'Table L18'!$C4,'Table L18'!$D4,'Table L18'!$E4,'Table L18'!$F4,'Table L18'!$G4,'Table L18'!$H4,'Table L18'!$I4)</f>
        <v>3</v>
      </c>
      <c r="F5" s="8">
        <f>CHOOSE(F$2,'Table L18'!$B4,'Table L18'!$C4,'Table L18'!$D4,'Table L18'!$E4,'Table L18'!$F4,'Table L18'!$G4,'Table L18'!$H4,'Table L18'!$I4)</f>
        <v>3</v>
      </c>
      <c r="G5" s="8">
        <f>CHOOSE(G$2,'Table L18'!$B4,'Table L18'!$C4,'Table L18'!$D4,'Table L18'!$E4,'Table L18'!$F4,'Table L18'!$G4,'Table L18'!$H4,'Table L18'!$I4)</f>
        <v>3</v>
      </c>
    </row>
    <row r="6" spans="1:7">
      <c r="A6" s="6">
        <v>4</v>
      </c>
      <c r="B6" s="8">
        <f>CHOOSE(B$2,'Table L18'!$B5,'Table L18'!$C5,'Table L18'!$D5,'Table L18'!$E5,'Table L18'!$F5,'Table L18'!$G5,'Table L18'!$H5,'Table L18'!$I5)</f>
        <v>2</v>
      </c>
      <c r="C6" s="8">
        <f>CHOOSE(C$2,'Table L18'!$B5,'Table L18'!$C5,'Table L18'!$D5,'Table L18'!$E5,'Table L18'!$F5,'Table L18'!$G5,'Table L18'!$H5,'Table L18'!$I5)</f>
        <v>1</v>
      </c>
      <c r="D6" s="8">
        <f>CHOOSE(D$2,'Table L18'!$B5,'Table L18'!$C5,'Table L18'!$D5,'Table L18'!$E5,'Table L18'!$F5,'Table L18'!$G5,'Table L18'!$H5,'Table L18'!$I5)</f>
        <v>1</v>
      </c>
      <c r="E6" s="8">
        <f>CHOOSE(E$2,'Table L18'!$B5,'Table L18'!$C5,'Table L18'!$D5,'Table L18'!$E5,'Table L18'!$F5,'Table L18'!$G5,'Table L18'!$H5,'Table L18'!$I5)</f>
        <v>2</v>
      </c>
      <c r="F6" s="8">
        <f>CHOOSE(F$2,'Table L18'!$B5,'Table L18'!$C5,'Table L18'!$D5,'Table L18'!$E5,'Table L18'!$F5,'Table L18'!$G5,'Table L18'!$H5,'Table L18'!$I5)</f>
        <v>2</v>
      </c>
      <c r="G6" s="8">
        <f>CHOOSE(G$2,'Table L18'!$B5,'Table L18'!$C5,'Table L18'!$D5,'Table L18'!$E5,'Table L18'!$F5,'Table L18'!$G5,'Table L18'!$H5,'Table L18'!$I5)</f>
        <v>3</v>
      </c>
    </row>
    <row r="7" spans="1:7">
      <c r="A7" s="6">
        <v>5</v>
      </c>
      <c r="B7" s="8">
        <f>CHOOSE(B$2,'Table L18'!$B6,'Table L18'!$C6,'Table L18'!$D6,'Table L18'!$E6,'Table L18'!$F6,'Table L18'!$G6,'Table L18'!$H6,'Table L18'!$I6)</f>
        <v>2</v>
      </c>
      <c r="C7" s="8">
        <f>CHOOSE(C$2,'Table L18'!$B6,'Table L18'!$C6,'Table L18'!$D6,'Table L18'!$E6,'Table L18'!$F6,'Table L18'!$G6,'Table L18'!$H6,'Table L18'!$I6)</f>
        <v>2</v>
      </c>
      <c r="D7" s="8">
        <f>CHOOSE(D$2,'Table L18'!$B6,'Table L18'!$C6,'Table L18'!$D6,'Table L18'!$E6,'Table L18'!$F6,'Table L18'!$G6,'Table L18'!$H6,'Table L18'!$I6)</f>
        <v>2</v>
      </c>
      <c r="E7" s="8">
        <f>CHOOSE(E$2,'Table L18'!$B6,'Table L18'!$C6,'Table L18'!$D6,'Table L18'!$E6,'Table L18'!$F6,'Table L18'!$G6,'Table L18'!$H6,'Table L18'!$I6)</f>
        <v>3</v>
      </c>
      <c r="F7" s="8">
        <f>CHOOSE(F$2,'Table L18'!$B6,'Table L18'!$C6,'Table L18'!$D6,'Table L18'!$E6,'Table L18'!$F6,'Table L18'!$G6,'Table L18'!$H6,'Table L18'!$I6)</f>
        <v>3</v>
      </c>
      <c r="G7" s="8">
        <f>CHOOSE(G$2,'Table L18'!$B6,'Table L18'!$C6,'Table L18'!$D6,'Table L18'!$E6,'Table L18'!$F6,'Table L18'!$G6,'Table L18'!$H6,'Table L18'!$I6)</f>
        <v>1</v>
      </c>
    </row>
    <row r="8" spans="1:7">
      <c r="A8" s="6">
        <v>6</v>
      </c>
      <c r="B8" s="8">
        <f>CHOOSE(B$2,'Table L18'!$B7,'Table L18'!$C7,'Table L18'!$D7,'Table L18'!$E7,'Table L18'!$F7,'Table L18'!$G7,'Table L18'!$H7,'Table L18'!$I7)</f>
        <v>2</v>
      </c>
      <c r="C8" s="8">
        <f>CHOOSE(C$2,'Table L18'!$B7,'Table L18'!$C7,'Table L18'!$D7,'Table L18'!$E7,'Table L18'!$F7,'Table L18'!$G7,'Table L18'!$H7,'Table L18'!$I7)</f>
        <v>3</v>
      </c>
      <c r="D8" s="8">
        <f>CHOOSE(D$2,'Table L18'!$B7,'Table L18'!$C7,'Table L18'!$D7,'Table L18'!$E7,'Table L18'!$F7,'Table L18'!$G7,'Table L18'!$H7,'Table L18'!$I7)</f>
        <v>3</v>
      </c>
      <c r="E8" s="8">
        <f>CHOOSE(E$2,'Table L18'!$B7,'Table L18'!$C7,'Table L18'!$D7,'Table L18'!$E7,'Table L18'!$F7,'Table L18'!$G7,'Table L18'!$H7,'Table L18'!$I7)</f>
        <v>1</v>
      </c>
      <c r="F8" s="8">
        <f>CHOOSE(F$2,'Table L18'!$B7,'Table L18'!$C7,'Table L18'!$D7,'Table L18'!$E7,'Table L18'!$F7,'Table L18'!$G7,'Table L18'!$H7,'Table L18'!$I7)</f>
        <v>1</v>
      </c>
      <c r="G8" s="8">
        <f>CHOOSE(G$2,'Table L18'!$B7,'Table L18'!$C7,'Table L18'!$D7,'Table L18'!$E7,'Table L18'!$F7,'Table L18'!$G7,'Table L18'!$H7,'Table L18'!$I7)</f>
        <v>2</v>
      </c>
    </row>
    <row r="9" spans="1:7">
      <c r="A9" s="6">
        <v>7</v>
      </c>
      <c r="B9" s="8">
        <f>CHOOSE(B$2,'Table L18'!$B8,'Table L18'!$C8,'Table L18'!$D8,'Table L18'!$E8,'Table L18'!$F8,'Table L18'!$G8,'Table L18'!$H8,'Table L18'!$I8)</f>
        <v>3</v>
      </c>
      <c r="C9" s="8">
        <f>CHOOSE(C$2,'Table L18'!$B8,'Table L18'!$C8,'Table L18'!$D8,'Table L18'!$E8,'Table L18'!$F8,'Table L18'!$G8,'Table L18'!$H8,'Table L18'!$I8)</f>
        <v>1</v>
      </c>
      <c r="D9" s="8">
        <f>CHOOSE(D$2,'Table L18'!$B8,'Table L18'!$C8,'Table L18'!$D8,'Table L18'!$E8,'Table L18'!$F8,'Table L18'!$G8,'Table L18'!$H8,'Table L18'!$I8)</f>
        <v>2</v>
      </c>
      <c r="E9" s="8">
        <f>CHOOSE(E$2,'Table L18'!$B8,'Table L18'!$C8,'Table L18'!$D8,'Table L18'!$E8,'Table L18'!$F8,'Table L18'!$G8,'Table L18'!$H8,'Table L18'!$I8)</f>
        <v>1</v>
      </c>
      <c r="F9" s="8">
        <f>CHOOSE(F$2,'Table L18'!$B8,'Table L18'!$C8,'Table L18'!$D8,'Table L18'!$E8,'Table L18'!$F8,'Table L18'!$G8,'Table L18'!$H8,'Table L18'!$I8)</f>
        <v>3</v>
      </c>
      <c r="G9" s="8">
        <f>CHOOSE(G$2,'Table L18'!$B8,'Table L18'!$C8,'Table L18'!$D8,'Table L18'!$E8,'Table L18'!$F8,'Table L18'!$G8,'Table L18'!$H8,'Table L18'!$I8)</f>
        <v>2</v>
      </c>
    </row>
    <row r="10" spans="1:7">
      <c r="A10" s="6">
        <v>8</v>
      </c>
      <c r="B10" s="8">
        <f>CHOOSE(B$2,'Table L18'!$B9,'Table L18'!$C9,'Table L18'!$D9,'Table L18'!$E9,'Table L18'!$F9,'Table L18'!$G9,'Table L18'!$H9,'Table L18'!$I9)</f>
        <v>3</v>
      </c>
      <c r="C10" s="8">
        <f>CHOOSE(C$2,'Table L18'!$B9,'Table L18'!$C9,'Table L18'!$D9,'Table L18'!$E9,'Table L18'!$F9,'Table L18'!$G9,'Table L18'!$H9,'Table L18'!$I9)</f>
        <v>2</v>
      </c>
      <c r="D10" s="8">
        <f>CHOOSE(D$2,'Table L18'!$B9,'Table L18'!$C9,'Table L18'!$D9,'Table L18'!$E9,'Table L18'!$F9,'Table L18'!$G9,'Table L18'!$H9,'Table L18'!$I9)</f>
        <v>3</v>
      </c>
      <c r="E10" s="8">
        <f>CHOOSE(E$2,'Table L18'!$B9,'Table L18'!$C9,'Table L18'!$D9,'Table L18'!$E9,'Table L18'!$F9,'Table L18'!$G9,'Table L18'!$H9,'Table L18'!$I9)</f>
        <v>2</v>
      </c>
      <c r="F10" s="8">
        <f>CHOOSE(F$2,'Table L18'!$B9,'Table L18'!$C9,'Table L18'!$D9,'Table L18'!$E9,'Table L18'!$F9,'Table L18'!$G9,'Table L18'!$H9,'Table L18'!$I9)</f>
        <v>1</v>
      </c>
      <c r="G10" s="8">
        <f>CHOOSE(G$2,'Table L18'!$B9,'Table L18'!$C9,'Table L18'!$D9,'Table L18'!$E9,'Table L18'!$F9,'Table L18'!$G9,'Table L18'!$H9,'Table L18'!$I9)</f>
        <v>3</v>
      </c>
    </row>
    <row r="11" spans="1:7">
      <c r="A11" s="6">
        <v>9</v>
      </c>
      <c r="B11" s="8">
        <f>CHOOSE(B$2,'Table L18'!$B10,'Table L18'!$C10,'Table L18'!$D10,'Table L18'!$E10,'Table L18'!$F10,'Table L18'!$G10,'Table L18'!$H10,'Table L18'!$I10)</f>
        <v>3</v>
      </c>
      <c r="C11" s="8">
        <f>CHOOSE(C$2,'Table L18'!$B10,'Table L18'!$C10,'Table L18'!$D10,'Table L18'!$E10,'Table L18'!$F10,'Table L18'!$G10,'Table L18'!$H10,'Table L18'!$I10)</f>
        <v>3</v>
      </c>
      <c r="D11" s="8">
        <f>CHOOSE(D$2,'Table L18'!$B10,'Table L18'!$C10,'Table L18'!$D10,'Table L18'!$E10,'Table L18'!$F10,'Table L18'!$G10,'Table L18'!$H10,'Table L18'!$I10)</f>
        <v>1</v>
      </c>
      <c r="E11" s="8">
        <f>CHOOSE(E$2,'Table L18'!$B10,'Table L18'!$C10,'Table L18'!$D10,'Table L18'!$E10,'Table L18'!$F10,'Table L18'!$G10,'Table L18'!$H10,'Table L18'!$I10)</f>
        <v>3</v>
      </c>
      <c r="F11" s="8">
        <f>CHOOSE(F$2,'Table L18'!$B10,'Table L18'!$C10,'Table L18'!$D10,'Table L18'!$E10,'Table L18'!$F10,'Table L18'!$G10,'Table L18'!$H10,'Table L18'!$I10)</f>
        <v>2</v>
      </c>
      <c r="G11" s="8">
        <f>CHOOSE(G$2,'Table L18'!$B10,'Table L18'!$C10,'Table L18'!$D10,'Table L18'!$E10,'Table L18'!$F10,'Table L18'!$G10,'Table L18'!$H10,'Table L18'!$I10)</f>
        <v>1</v>
      </c>
    </row>
    <row r="12" spans="1:7">
      <c r="A12" s="6">
        <v>10</v>
      </c>
      <c r="B12" s="8">
        <f>CHOOSE(B$2,'Table L18'!$B11,'Table L18'!$C11,'Table L18'!$D11,'Table L18'!$E11,'Table L18'!$F11,'Table L18'!$G11,'Table L18'!$H11,'Table L18'!$I11)</f>
        <v>1</v>
      </c>
      <c r="C12" s="8">
        <f>CHOOSE(C$2,'Table L18'!$B11,'Table L18'!$C11,'Table L18'!$D11,'Table L18'!$E11,'Table L18'!$F11,'Table L18'!$G11,'Table L18'!$H11,'Table L18'!$I11)</f>
        <v>1</v>
      </c>
      <c r="D12" s="8">
        <f>CHOOSE(D$2,'Table L18'!$B11,'Table L18'!$C11,'Table L18'!$D11,'Table L18'!$E11,'Table L18'!$F11,'Table L18'!$G11,'Table L18'!$H11,'Table L18'!$I11)</f>
        <v>3</v>
      </c>
      <c r="E12" s="8">
        <f>CHOOSE(E$2,'Table L18'!$B11,'Table L18'!$C11,'Table L18'!$D11,'Table L18'!$E11,'Table L18'!$F11,'Table L18'!$G11,'Table L18'!$H11,'Table L18'!$I11)</f>
        <v>3</v>
      </c>
      <c r="F12" s="8">
        <f>CHOOSE(F$2,'Table L18'!$B11,'Table L18'!$C11,'Table L18'!$D11,'Table L18'!$E11,'Table L18'!$F11,'Table L18'!$G11,'Table L18'!$H11,'Table L18'!$I11)</f>
        <v>2</v>
      </c>
      <c r="G12" s="8">
        <f>CHOOSE(G$2,'Table L18'!$B11,'Table L18'!$C11,'Table L18'!$D11,'Table L18'!$E11,'Table L18'!$F11,'Table L18'!$G11,'Table L18'!$H11,'Table L18'!$I11)</f>
        <v>2</v>
      </c>
    </row>
    <row r="13" spans="1:7">
      <c r="A13" s="6">
        <v>11</v>
      </c>
      <c r="B13" s="8">
        <f>CHOOSE(B$2,'Table L18'!$B12,'Table L18'!$C12,'Table L18'!$D12,'Table L18'!$E12,'Table L18'!$F12,'Table L18'!$G12,'Table L18'!$H12,'Table L18'!$I12)</f>
        <v>1</v>
      </c>
      <c r="C13" s="8">
        <f>CHOOSE(C$2,'Table L18'!$B12,'Table L18'!$C12,'Table L18'!$D12,'Table L18'!$E12,'Table L18'!$F12,'Table L18'!$G12,'Table L18'!$H12,'Table L18'!$I12)</f>
        <v>2</v>
      </c>
      <c r="D13" s="8">
        <f>CHOOSE(D$2,'Table L18'!$B12,'Table L18'!$C12,'Table L18'!$D12,'Table L18'!$E12,'Table L18'!$F12,'Table L18'!$G12,'Table L18'!$H12,'Table L18'!$I12)</f>
        <v>1</v>
      </c>
      <c r="E13" s="8">
        <f>CHOOSE(E$2,'Table L18'!$B12,'Table L18'!$C12,'Table L18'!$D12,'Table L18'!$E12,'Table L18'!$F12,'Table L18'!$G12,'Table L18'!$H12,'Table L18'!$I12)</f>
        <v>1</v>
      </c>
      <c r="F13" s="8">
        <f>CHOOSE(F$2,'Table L18'!$B12,'Table L18'!$C12,'Table L18'!$D12,'Table L18'!$E12,'Table L18'!$F12,'Table L18'!$G12,'Table L18'!$H12,'Table L18'!$I12)</f>
        <v>3</v>
      </c>
      <c r="G13" s="8">
        <f>CHOOSE(G$2,'Table L18'!$B12,'Table L18'!$C12,'Table L18'!$D12,'Table L18'!$E12,'Table L18'!$F12,'Table L18'!$G12,'Table L18'!$H12,'Table L18'!$I12)</f>
        <v>3</v>
      </c>
    </row>
    <row r="14" spans="1:7">
      <c r="A14" s="6">
        <v>12</v>
      </c>
      <c r="B14" s="8">
        <f>CHOOSE(B$2,'Table L18'!$B13,'Table L18'!$C13,'Table L18'!$D13,'Table L18'!$E13,'Table L18'!$F13,'Table L18'!$G13,'Table L18'!$H13,'Table L18'!$I13)</f>
        <v>1</v>
      </c>
      <c r="C14" s="8">
        <f>CHOOSE(C$2,'Table L18'!$B13,'Table L18'!$C13,'Table L18'!$D13,'Table L18'!$E13,'Table L18'!$F13,'Table L18'!$G13,'Table L18'!$H13,'Table L18'!$I13)</f>
        <v>3</v>
      </c>
      <c r="D14" s="8">
        <f>CHOOSE(D$2,'Table L18'!$B13,'Table L18'!$C13,'Table L18'!$D13,'Table L18'!$E13,'Table L18'!$F13,'Table L18'!$G13,'Table L18'!$H13,'Table L18'!$I13)</f>
        <v>2</v>
      </c>
      <c r="E14" s="8">
        <f>CHOOSE(E$2,'Table L18'!$B13,'Table L18'!$C13,'Table L18'!$D13,'Table L18'!$E13,'Table L18'!$F13,'Table L18'!$G13,'Table L18'!$H13,'Table L18'!$I13)</f>
        <v>2</v>
      </c>
      <c r="F14" s="8">
        <f>CHOOSE(F$2,'Table L18'!$B13,'Table L18'!$C13,'Table L18'!$D13,'Table L18'!$E13,'Table L18'!$F13,'Table L18'!$G13,'Table L18'!$H13,'Table L18'!$I13)</f>
        <v>1</v>
      </c>
      <c r="G14" s="8">
        <f>CHOOSE(G$2,'Table L18'!$B13,'Table L18'!$C13,'Table L18'!$D13,'Table L18'!$E13,'Table L18'!$F13,'Table L18'!$G13,'Table L18'!$H13,'Table L18'!$I13)</f>
        <v>1</v>
      </c>
    </row>
    <row r="15" spans="1:7">
      <c r="A15" s="6">
        <v>13</v>
      </c>
      <c r="B15" s="8">
        <f>CHOOSE(B$2,'Table L18'!$B14,'Table L18'!$C14,'Table L18'!$D14,'Table L18'!$E14,'Table L18'!$F14,'Table L18'!$G14,'Table L18'!$H14,'Table L18'!$I14)</f>
        <v>2</v>
      </c>
      <c r="C15" s="8">
        <f>CHOOSE(C$2,'Table L18'!$B14,'Table L18'!$C14,'Table L18'!$D14,'Table L18'!$E14,'Table L18'!$F14,'Table L18'!$G14,'Table L18'!$H14,'Table L18'!$I14)</f>
        <v>1</v>
      </c>
      <c r="D15" s="8">
        <f>CHOOSE(D$2,'Table L18'!$B14,'Table L18'!$C14,'Table L18'!$D14,'Table L18'!$E14,'Table L18'!$F14,'Table L18'!$G14,'Table L18'!$H14,'Table L18'!$I14)</f>
        <v>2</v>
      </c>
      <c r="E15" s="8">
        <f>CHOOSE(E$2,'Table L18'!$B14,'Table L18'!$C14,'Table L18'!$D14,'Table L18'!$E14,'Table L18'!$F14,'Table L18'!$G14,'Table L18'!$H14,'Table L18'!$I14)</f>
        <v>3</v>
      </c>
      <c r="F15" s="8">
        <f>CHOOSE(F$2,'Table L18'!$B14,'Table L18'!$C14,'Table L18'!$D14,'Table L18'!$E14,'Table L18'!$F14,'Table L18'!$G14,'Table L18'!$H14,'Table L18'!$I14)</f>
        <v>1</v>
      </c>
      <c r="G15" s="8">
        <f>CHOOSE(G$2,'Table L18'!$B14,'Table L18'!$C14,'Table L18'!$D14,'Table L18'!$E14,'Table L18'!$F14,'Table L18'!$G14,'Table L18'!$H14,'Table L18'!$I14)</f>
        <v>3</v>
      </c>
    </row>
    <row r="16" spans="1:7">
      <c r="A16" s="6">
        <v>14</v>
      </c>
      <c r="B16" s="8">
        <f>CHOOSE(B$2,'Table L18'!$B15,'Table L18'!$C15,'Table L18'!$D15,'Table L18'!$E15,'Table L18'!$F15,'Table L18'!$G15,'Table L18'!$H15,'Table L18'!$I15)</f>
        <v>2</v>
      </c>
      <c r="C16" s="8">
        <f>CHOOSE(C$2,'Table L18'!$B15,'Table L18'!$C15,'Table L18'!$D15,'Table L18'!$E15,'Table L18'!$F15,'Table L18'!$G15,'Table L18'!$H15,'Table L18'!$I15)</f>
        <v>2</v>
      </c>
      <c r="D16" s="8">
        <f>CHOOSE(D$2,'Table L18'!$B15,'Table L18'!$C15,'Table L18'!$D15,'Table L18'!$E15,'Table L18'!$F15,'Table L18'!$G15,'Table L18'!$H15,'Table L18'!$I15)</f>
        <v>3</v>
      </c>
      <c r="E16" s="8">
        <f>CHOOSE(E$2,'Table L18'!$B15,'Table L18'!$C15,'Table L18'!$D15,'Table L18'!$E15,'Table L18'!$F15,'Table L18'!$G15,'Table L18'!$H15,'Table L18'!$I15)</f>
        <v>1</v>
      </c>
      <c r="F16" s="8">
        <f>CHOOSE(F$2,'Table L18'!$B15,'Table L18'!$C15,'Table L18'!$D15,'Table L18'!$E15,'Table L18'!$F15,'Table L18'!$G15,'Table L18'!$H15,'Table L18'!$I15)</f>
        <v>2</v>
      </c>
      <c r="G16" s="8">
        <f>CHOOSE(G$2,'Table L18'!$B15,'Table L18'!$C15,'Table L18'!$D15,'Table L18'!$E15,'Table L18'!$F15,'Table L18'!$G15,'Table L18'!$H15,'Table L18'!$I15)</f>
        <v>1</v>
      </c>
    </row>
    <row r="17" spans="1:7">
      <c r="A17" s="6">
        <v>15</v>
      </c>
      <c r="B17" s="8">
        <f>CHOOSE(B$2,'Table L18'!$B16,'Table L18'!$C16,'Table L18'!$D16,'Table L18'!$E16,'Table L18'!$F16,'Table L18'!$G16,'Table L18'!$H16,'Table L18'!$I16)</f>
        <v>2</v>
      </c>
      <c r="C17" s="8">
        <f>CHOOSE(C$2,'Table L18'!$B16,'Table L18'!$C16,'Table L18'!$D16,'Table L18'!$E16,'Table L18'!$F16,'Table L18'!$G16,'Table L18'!$H16,'Table L18'!$I16)</f>
        <v>3</v>
      </c>
      <c r="D17" s="8">
        <f>CHOOSE(D$2,'Table L18'!$B16,'Table L18'!$C16,'Table L18'!$D16,'Table L18'!$E16,'Table L18'!$F16,'Table L18'!$G16,'Table L18'!$H16,'Table L18'!$I16)</f>
        <v>1</v>
      </c>
      <c r="E17" s="8">
        <f>CHOOSE(E$2,'Table L18'!$B16,'Table L18'!$C16,'Table L18'!$D16,'Table L18'!$E16,'Table L18'!$F16,'Table L18'!$G16,'Table L18'!$H16,'Table L18'!$I16)</f>
        <v>2</v>
      </c>
      <c r="F17" s="8">
        <f>CHOOSE(F$2,'Table L18'!$B16,'Table L18'!$C16,'Table L18'!$D16,'Table L18'!$E16,'Table L18'!$F16,'Table L18'!$G16,'Table L18'!$H16,'Table L18'!$I16)</f>
        <v>3</v>
      </c>
      <c r="G17" s="8">
        <f>CHOOSE(G$2,'Table L18'!$B16,'Table L18'!$C16,'Table L18'!$D16,'Table L18'!$E16,'Table L18'!$F16,'Table L18'!$G16,'Table L18'!$H16,'Table L18'!$I16)</f>
        <v>2</v>
      </c>
    </row>
    <row r="18" spans="1:7">
      <c r="A18" s="6">
        <v>16</v>
      </c>
      <c r="B18" s="8">
        <f>CHOOSE(B$2,'Table L18'!$B17,'Table L18'!$C17,'Table L18'!$D17,'Table L18'!$E17,'Table L18'!$F17,'Table L18'!$G17,'Table L18'!$H17,'Table L18'!$I17)</f>
        <v>3</v>
      </c>
      <c r="C18" s="8">
        <f>CHOOSE(C$2,'Table L18'!$B17,'Table L18'!$C17,'Table L18'!$D17,'Table L18'!$E17,'Table L18'!$F17,'Table L18'!$G17,'Table L18'!$H17,'Table L18'!$I17)</f>
        <v>1</v>
      </c>
      <c r="D18" s="8">
        <f>CHOOSE(D$2,'Table L18'!$B17,'Table L18'!$C17,'Table L18'!$D17,'Table L18'!$E17,'Table L18'!$F17,'Table L18'!$G17,'Table L18'!$H17,'Table L18'!$I17)</f>
        <v>3</v>
      </c>
      <c r="E18" s="8">
        <f>CHOOSE(E$2,'Table L18'!$B17,'Table L18'!$C17,'Table L18'!$D17,'Table L18'!$E17,'Table L18'!$F17,'Table L18'!$G17,'Table L18'!$H17,'Table L18'!$I17)</f>
        <v>2</v>
      </c>
      <c r="F18" s="8">
        <f>CHOOSE(F$2,'Table L18'!$B17,'Table L18'!$C17,'Table L18'!$D17,'Table L18'!$E17,'Table L18'!$F17,'Table L18'!$G17,'Table L18'!$H17,'Table L18'!$I17)</f>
        <v>3</v>
      </c>
      <c r="G18" s="8">
        <f>CHOOSE(G$2,'Table L18'!$B17,'Table L18'!$C17,'Table L18'!$D17,'Table L18'!$E17,'Table L18'!$F17,'Table L18'!$G17,'Table L18'!$H17,'Table L18'!$I17)</f>
        <v>1</v>
      </c>
    </row>
    <row r="19" spans="1:7">
      <c r="A19" s="6">
        <v>17</v>
      </c>
      <c r="B19" s="8">
        <f>CHOOSE(B$2,'Table L18'!$B18,'Table L18'!$C18,'Table L18'!$D18,'Table L18'!$E18,'Table L18'!$F18,'Table L18'!$G18,'Table L18'!$H18,'Table L18'!$I18)</f>
        <v>3</v>
      </c>
      <c r="C19" s="8">
        <f>CHOOSE(C$2,'Table L18'!$B18,'Table L18'!$C18,'Table L18'!$D18,'Table L18'!$E18,'Table L18'!$F18,'Table L18'!$G18,'Table L18'!$H18,'Table L18'!$I18)</f>
        <v>2</v>
      </c>
      <c r="D19" s="8">
        <f>CHOOSE(D$2,'Table L18'!$B18,'Table L18'!$C18,'Table L18'!$D18,'Table L18'!$E18,'Table L18'!$F18,'Table L18'!$G18,'Table L18'!$H18,'Table L18'!$I18)</f>
        <v>1</v>
      </c>
      <c r="E19" s="8">
        <f>CHOOSE(E$2,'Table L18'!$B18,'Table L18'!$C18,'Table L18'!$D18,'Table L18'!$E18,'Table L18'!$F18,'Table L18'!$G18,'Table L18'!$H18,'Table L18'!$I18)</f>
        <v>3</v>
      </c>
      <c r="F19" s="8">
        <f>CHOOSE(F$2,'Table L18'!$B18,'Table L18'!$C18,'Table L18'!$D18,'Table L18'!$E18,'Table L18'!$F18,'Table L18'!$G18,'Table L18'!$H18,'Table L18'!$I18)</f>
        <v>1</v>
      </c>
      <c r="G19" s="8">
        <f>CHOOSE(G$2,'Table L18'!$B18,'Table L18'!$C18,'Table L18'!$D18,'Table L18'!$E18,'Table L18'!$F18,'Table L18'!$G18,'Table L18'!$H18,'Table L18'!$I18)</f>
        <v>2</v>
      </c>
    </row>
    <row r="20" spans="1:7">
      <c r="A20" s="6">
        <v>18</v>
      </c>
      <c r="B20" s="8">
        <f>CHOOSE(B$2,'Table L18'!$B19,'Table L18'!$C19,'Table L18'!$D19,'Table L18'!$E19,'Table L18'!$F19,'Table L18'!$G19,'Table L18'!$H19,'Table L18'!$I19)</f>
        <v>3</v>
      </c>
      <c r="C20" s="8">
        <f>CHOOSE(C$2,'Table L18'!$B19,'Table L18'!$C19,'Table L18'!$D19,'Table L18'!$E19,'Table L18'!$F19,'Table L18'!$G19,'Table L18'!$H19,'Table L18'!$I19)</f>
        <v>3</v>
      </c>
      <c r="D20" s="8">
        <f>CHOOSE(D$2,'Table L18'!$B19,'Table L18'!$C19,'Table L18'!$D19,'Table L18'!$E19,'Table L18'!$F19,'Table L18'!$G19,'Table L18'!$H19,'Table L18'!$I19)</f>
        <v>2</v>
      </c>
      <c r="E20" s="8">
        <f>CHOOSE(E$2,'Table L18'!$B19,'Table L18'!$C19,'Table L18'!$D19,'Table L18'!$E19,'Table L18'!$F19,'Table L18'!$G19,'Table L18'!$H19,'Table L18'!$I19)</f>
        <v>1</v>
      </c>
      <c r="F20" s="8">
        <f>CHOOSE(F$2,'Table L18'!$B19,'Table L18'!$C19,'Table L18'!$D19,'Table L18'!$E19,'Table L18'!$F19,'Table L18'!$G19,'Table L18'!$H19,'Table L18'!$I19)</f>
        <v>2</v>
      </c>
      <c r="G20" s="8">
        <f>CHOOSE(G$2,'Table L18'!$B19,'Table L18'!$C19,'Table L18'!$D19,'Table L18'!$E19,'Table L18'!$F19,'Table L18'!$G19,'Table L18'!$H19,'Table L18'!$I19)</f>
        <v>3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>
  <dimension ref="A1:IV23"/>
  <sheetViews>
    <sheetView showGridLines="0" zoomScale="130" zoomScaleNormal="130" workbookViewId="0">
      <selection activeCell="H5" sqref="H5:H22"/>
    </sheetView>
  </sheetViews>
  <sheetFormatPr baseColWidth="10" defaultRowHeight="15"/>
  <cols>
    <col min="1" max="2" width="12" style="6" customWidth="1"/>
    <col min="3" max="4" width="15.85546875" style="6" customWidth="1"/>
    <col min="5" max="256" width="11.42578125" style="6"/>
  </cols>
  <sheetData>
    <row r="1" spans="1:8" customFormat="1" ht="45">
      <c r="A1" s="6"/>
      <c r="B1" s="7" t="s">
        <v>8</v>
      </c>
      <c r="C1" s="7" t="s">
        <v>9</v>
      </c>
      <c r="D1" s="7" t="s">
        <v>10</v>
      </c>
      <c r="E1" s="6" t="s">
        <v>11</v>
      </c>
      <c r="F1" s="7" t="s">
        <v>12</v>
      </c>
      <c r="G1" s="7" t="s">
        <v>13</v>
      </c>
      <c r="H1" s="7" t="s">
        <v>14</v>
      </c>
    </row>
    <row r="2" spans="1:8" customFormat="1">
      <c r="A2" s="6" t="s">
        <v>15</v>
      </c>
      <c r="B2" s="6" t="s">
        <v>16</v>
      </c>
      <c r="C2" s="6" t="s">
        <v>17</v>
      </c>
      <c r="D2" s="6" t="s">
        <v>18</v>
      </c>
      <c r="E2" s="6" t="s">
        <v>19</v>
      </c>
      <c r="F2" s="6" t="s">
        <v>20</v>
      </c>
      <c r="G2" s="6" t="s">
        <v>21</v>
      </c>
      <c r="H2" s="6" t="s">
        <v>22</v>
      </c>
    </row>
    <row r="3" spans="1:8" customFormat="1">
      <c r="A3" s="6" t="s">
        <v>23</v>
      </c>
      <c r="B3" s="6" t="s">
        <v>24</v>
      </c>
      <c r="C3" s="6" t="s">
        <v>25</v>
      </c>
      <c r="D3" s="6" t="s">
        <v>26</v>
      </c>
      <c r="E3" s="6" t="s">
        <v>27</v>
      </c>
      <c r="F3" s="6" t="s">
        <v>28</v>
      </c>
      <c r="G3" s="6" t="s">
        <v>29</v>
      </c>
      <c r="H3" s="6" t="s">
        <v>30</v>
      </c>
    </row>
    <row r="4" spans="1:8" customFormat="1" ht="15.75" thickBot="1">
      <c r="A4" s="6" t="s">
        <v>31</v>
      </c>
      <c r="B4" s="6" t="s">
        <v>32</v>
      </c>
      <c r="C4" s="6" t="s">
        <v>33</v>
      </c>
      <c r="D4" s="6" t="s">
        <v>34</v>
      </c>
      <c r="E4" s="6" t="s">
        <v>35</v>
      </c>
      <c r="F4" s="6" t="s">
        <v>36</v>
      </c>
      <c r="G4" s="6" t="s">
        <v>37</v>
      </c>
      <c r="H4" s="6"/>
    </row>
    <row r="5" spans="1:8" customFormat="1" ht="16.5" thickTop="1" thickBot="1">
      <c r="A5" s="6">
        <v>1</v>
      </c>
      <c r="B5" s="8" t="str">
        <f>CHOOSE(DOE!B3,B$2,B$3,B$4)</f>
        <v>0 jour</v>
      </c>
      <c r="C5" s="8" t="str">
        <f>CHOOSE(DOE!C3,C$2,C$3,C$4)</f>
        <v>200 mm/min</v>
      </c>
      <c r="D5" s="8" t="str">
        <f>CHOOSE(DOE!D3,D$2,D$3,D$4)</f>
        <v>30 % de He</v>
      </c>
      <c r="E5" s="8" t="str">
        <f>CHOOSE(DOE!E3,E$2,E$3,E$4)</f>
        <v>650 W</v>
      </c>
      <c r="F5" s="8" t="str">
        <f>CHOOSE(DOE!F3,F$2,F$3,F$4)</f>
        <v>5 mm</v>
      </c>
      <c r="G5" s="8" t="str">
        <f>CHOOSE(DOE!G3,G$2,G$3,G$4)</f>
        <v>1,24 mm</v>
      </c>
      <c r="H5" s="9">
        <v>7</v>
      </c>
    </row>
    <row r="6" spans="1:8" customFormat="1" ht="16.5" thickTop="1" thickBot="1">
      <c r="A6" s="6">
        <v>2</v>
      </c>
      <c r="B6" s="8" t="str">
        <f>CHOOSE(DOE!B4,B$2,B$3,B$4)</f>
        <v>0 jour</v>
      </c>
      <c r="C6" s="8" t="str">
        <f>CHOOSE(DOE!C4,C$2,C$3,C$4)</f>
        <v>250 mm/min</v>
      </c>
      <c r="D6" s="8" t="str">
        <f>CHOOSE(DOE!D4,D$2,D$3,D$4)</f>
        <v>40 % de He</v>
      </c>
      <c r="E6" s="8" t="str">
        <f>CHOOSE(DOE!E4,E$2,E$3,E$4)</f>
        <v>700 W</v>
      </c>
      <c r="F6" s="8" t="str">
        <f>CHOOSE(DOE!F4,F$2,F$3,F$4)</f>
        <v>10 mm</v>
      </c>
      <c r="G6" s="8" t="str">
        <f>CHOOSE(DOE!G4,G$2,G$3,G$4)</f>
        <v>1,39 mm</v>
      </c>
      <c r="H6" s="9">
        <v>21</v>
      </c>
    </row>
    <row r="7" spans="1:8" customFormat="1" ht="16.5" thickTop="1" thickBot="1">
      <c r="A7" s="6">
        <v>3</v>
      </c>
      <c r="B7" s="8" t="str">
        <f>CHOOSE(DOE!B5,B$2,B$3,B$4)</f>
        <v>0 jour</v>
      </c>
      <c r="C7" s="8" t="str">
        <f>CHOOSE(DOE!C5,C$2,C$3,C$4)</f>
        <v>300 mm/min</v>
      </c>
      <c r="D7" s="8" t="str">
        <f>CHOOSE(DOE!D5,D$2,D$3,D$4)</f>
        <v>50 % de He</v>
      </c>
      <c r="E7" s="8" t="str">
        <f>CHOOSE(DOE!E5,E$2,E$3,E$4)</f>
        <v>750 W</v>
      </c>
      <c r="F7" s="8" t="str">
        <f>CHOOSE(DOE!F5,F$2,F$3,F$4)</f>
        <v>15 mm</v>
      </c>
      <c r="G7" s="8" t="str">
        <f>CHOOSE(DOE!G5,G$2,G$3,G$4)</f>
        <v>1,54 mm</v>
      </c>
      <c r="H7" s="9">
        <v>29</v>
      </c>
    </row>
    <row r="8" spans="1:8" customFormat="1" ht="16.5" thickTop="1" thickBot="1">
      <c r="A8" s="6">
        <v>4</v>
      </c>
      <c r="B8" s="8" t="str">
        <f>CHOOSE(DOE!B6,B$2,B$3,B$4)</f>
        <v>20 jours</v>
      </c>
      <c r="C8" s="8" t="str">
        <f>CHOOSE(DOE!C6,C$2,C$3,C$4)</f>
        <v>200 mm/min</v>
      </c>
      <c r="D8" s="8" t="str">
        <f>CHOOSE(DOE!D6,D$2,D$3,D$4)</f>
        <v>30 % de He</v>
      </c>
      <c r="E8" s="8" t="str">
        <f>CHOOSE(DOE!E6,E$2,E$3,E$4)</f>
        <v>700 W</v>
      </c>
      <c r="F8" s="8" t="str">
        <f>CHOOSE(DOE!F6,F$2,F$3,F$4)</f>
        <v>10 mm</v>
      </c>
      <c r="G8" s="8" t="str">
        <f>CHOOSE(DOE!G6,G$2,G$3,G$4)</f>
        <v>1,54 mm</v>
      </c>
      <c r="H8" s="9">
        <v>34</v>
      </c>
    </row>
    <row r="9" spans="1:8" customFormat="1" ht="16.5" thickTop="1" thickBot="1">
      <c r="A9" s="6">
        <v>5</v>
      </c>
      <c r="B9" s="8" t="str">
        <f>CHOOSE(DOE!B7,B$2,B$3,B$4)</f>
        <v>20 jours</v>
      </c>
      <c r="C9" s="8" t="str">
        <f>CHOOSE(DOE!C7,C$2,C$3,C$4)</f>
        <v>250 mm/min</v>
      </c>
      <c r="D9" s="8" t="str">
        <f>CHOOSE(DOE!D7,D$2,D$3,D$4)</f>
        <v>40 % de He</v>
      </c>
      <c r="E9" s="8" t="str">
        <f>CHOOSE(DOE!E7,E$2,E$3,E$4)</f>
        <v>750 W</v>
      </c>
      <c r="F9" s="8" t="str">
        <f>CHOOSE(DOE!F7,F$2,F$3,F$4)</f>
        <v>15 mm</v>
      </c>
      <c r="G9" s="8" t="str">
        <f>CHOOSE(DOE!G7,G$2,G$3,G$4)</f>
        <v>1,24 mm</v>
      </c>
      <c r="H9" s="9">
        <v>14</v>
      </c>
    </row>
    <row r="10" spans="1:8" customFormat="1" ht="16.5" thickTop="1" thickBot="1">
      <c r="A10" s="6">
        <v>6</v>
      </c>
      <c r="B10" s="8" t="str">
        <f>CHOOSE(DOE!B8,B$2,B$3,B$4)</f>
        <v>20 jours</v>
      </c>
      <c r="C10" s="8" t="str">
        <f>CHOOSE(DOE!C8,C$2,C$3,C$4)</f>
        <v>300 mm/min</v>
      </c>
      <c r="D10" s="8" t="str">
        <f>CHOOSE(DOE!D8,D$2,D$3,D$4)</f>
        <v>50 % de He</v>
      </c>
      <c r="E10" s="8" t="str">
        <f>CHOOSE(DOE!E8,E$2,E$3,E$4)</f>
        <v>650 W</v>
      </c>
      <c r="F10" s="8" t="str">
        <f>CHOOSE(DOE!F8,F$2,F$3,F$4)</f>
        <v>5 mm</v>
      </c>
      <c r="G10" s="8" t="str">
        <f>CHOOSE(DOE!G8,G$2,G$3,G$4)</f>
        <v>1,39 mm</v>
      </c>
      <c r="H10" s="9">
        <v>30</v>
      </c>
    </row>
    <row r="11" spans="1:8" customFormat="1" ht="16.5" thickTop="1" thickBot="1">
      <c r="A11" s="6">
        <v>7</v>
      </c>
      <c r="B11" s="8" t="str">
        <f>CHOOSE(DOE!B9,B$2,B$3,B$4)</f>
        <v>40 jours</v>
      </c>
      <c r="C11" s="8" t="str">
        <f>CHOOSE(DOE!C9,C$2,C$3,C$4)</f>
        <v>200 mm/min</v>
      </c>
      <c r="D11" s="8" t="str">
        <f>CHOOSE(DOE!D9,D$2,D$3,D$4)</f>
        <v>40 % de He</v>
      </c>
      <c r="E11" s="8" t="str">
        <f>CHOOSE(DOE!E9,E$2,E$3,E$4)</f>
        <v>650 W</v>
      </c>
      <c r="F11" s="8" t="str">
        <f>CHOOSE(DOE!F9,F$2,F$3,F$4)</f>
        <v>15 mm</v>
      </c>
      <c r="G11" s="8" t="str">
        <f>CHOOSE(DOE!G9,G$2,G$3,G$4)</f>
        <v>1,39 mm</v>
      </c>
      <c r="H11" s="9">
        <v>26</v>
      </c>
    </row>
    <row r="12" spans="1:8" customFormat="1" ht="16.5" thickTop="1" thickBot="1">
      <c r="A12" s="6">
        <v>8</v>
      </c>
      <c r="B12" s="8" t="str">
        <f>CHOOSE(DOE!B10,B$2,B$3,B$4)</f>
        <v>40 jours</v>
      </c>
      <c r="C12" s="8" t="str">
        <f>CHOOSE(DOE!C10,C$2,C$3,C$4)</f>
        <v>250 mm/min</v>
      </c>
      <c r="D12" s="8" t="str">
        <f>CHOOSE(DOE!D10,D$2,D$3,D$4)</f>
        <v>50 % de He</v>
      </c>
      <c r="E12" s="8" t="str">
        <f>CHOOSE(DOE!E10,E$2,E$3,E$4)</f>
        <v>700 W</v>
      </c>
      <c r="F12" s="8" t="str">
        <f>CHOOSE(DOE!F10,F$2,F$3,F$4)</f>
        <v>5 mm</v>
      </c>
      <c r="G12" s="8" t="str">
        <f>CHOOSE(DOE!G10,G$2,G$3,G$4)</f>
        <v>1,54 mm</v>
      </c>
      <c r="H12" s="9">
        <v>39</v>
      </c>
    </row>
    <row r="13" spans="1:8" customFormat="1" ht="16.5" thickTop="1" thickBot="1">
      <c r="A13" s="6">
        <v>9</v>
      </c>
      <c r="B13" s="8" t="str">
        <f>CHOOSE(DOE!B11,B$2,B$3,B$4)</f>
        <v>40 jours</v>
      </c>
      <c r="C13" s="8" t="str">
        <f>CHOOSE(DOE!C11,C$2,C$3,C$4)</f>
        <v>300 mm/min</v>
      </c>
      <c r="D13" s="8" t="str">
        <f>CHOOSE(DOE!D11,D$2,D$3,D$4)</f>
        <v>30 % de He</v>
      </c>
      <c r="E13" s="8" t="str">
        <f>CHOOSE(DOE!E11,E$2,E$3,E$4)</f>
        <v>750 W</v>
      </c>
      <c r="F13" s="8" t="str">
        <f>CHOOSE(DOE!F11,F$2,F$3,F$4)</f>
        <v>10 mm</v>
      </c>
      <c r="G13" s="8" t="str">
        <f>CHOOSE(DOE!G11,G$2,G$3,G$4)</f>
        <v>1,24 mm</v>
      </c>
      <c r="H13" s="9">
        <v>26</v>
      </c>
    </row>
    <row r="14" spans="1:8" customFormat="1" ht="16.5" thickTop="1" thickBot="1">
      <c r="A14" s="6">
        <v>10</v>
      </c>
      <c r="B14" s="8" t="str">
        <f>CHOOSE(DOE!B12,B$2,B$3,B$4)</f>
        <v>0 jour</v>
      </c>
      <c r="C14" s="8" t="str">
        <f>CHOOSE(DOE!C12,C$2,C$3,C$4)</f>
        <v>200 mm/min</v>
      </c>
      <c r="D14" s="8" t="str">
        <f>CHOOSE(DOE!D12,D$2,D$3,D$4)</f>
        <v>50 % de He</v>
      </c>
      <c r="E14" s="8" t="str">
        <f>CHOOSE(DOE!E12,E$2,E$3,E$4)</f>
        <v>750 W</v>
      </c>
      <c r="F14" s="8" t="str">
        <f>CHOOSE(DOE!F12,F$2,F$3,F$4)</f>
        <v>10 mm</v>
      </c>
      <c r="G14" s="8" t="str">
        <f>CHOOSE(DOE!G12,G$2,G$3,G$4)</f>
        <v>1,39 mm</v>
      </c>
      <c r="H14" s="9">
        <v>13</v>
      </c>
    </row>
    <row r="15" spans="1:8" customFormat="1" ht="16.5" thickTop="1" thickBot="1">
      <c r="A15" s="6">
        <v>11</v>
      </c>
      <c r="B15" s="8" t="str">
        <f>CHOOSE(DOE!B13,B$2,B$3,B$4)</f>
        <v>0 jour</v>
      </c>
      <c r="C15" s="8" t="str">
        <f>CHOOSE(DOE!C13,C$2,C$3,C$4)</f>
        <v>250 mm/min</v>
      </c>
      <c r="D15" s="8" t="str">
        <f>CHOOSE(DOE!D13,D$2,D$3,D$4)</f>
        <v>30 % de He</v>
      </c>
      <c r="E15" s="8" t="str">
        <f>CHOOSE(DOE!E13,E$2,E$3,E$4)</f>
        <v>650 W</v>
      </c>
      <c r="F15" s="8" t="str">
        <f>CHOOSE(DOE!F13,F$2,F$3,F$4)</f>
        <v>15 mm</v>
      </c>
      <c r="G15" s="8" t="str">
        <f>CHOOSE(DOE!G13,G$2,G$3,G$4)</f>
        <v>1,54 mm</v>
      </c>
      <c r="H15" s="9">
        <v>37</v>
      </c>
    </row>
    <row r="16" spans="1:8" customFormat="1" ht="16.5" thickTop="1" thickBot="1">
      <c r="A16" s="6">
        <v>12</v>
      </c>
      <c r="B16" s="8" t="str">
        <f>CHOOSE(DOE!B14,B$2,B$3,B$4)</f>
        <v>0 jour</v>
      </c>
      <c r="C16" s="8" t="str">
        <f>CHOOSE(DOE!C14,C$2,C$3,C$4)</f>
        <v>300 mm/min</v>
      </c>
      <c r="D16" s="8" t="str">
        <f>CHOOSE(DOE!D14,D$2,D$3,D$4)</f>
        <v>40 % de He</v>
      </c>
      <c r="E16" s="8" t="str">
        <f>CHOOSE(DOE!E14,E$2,E$3,E$4)</f>
        <v>700 W</v>
      </c>
      <c r="F16" s="8" t="str">
        <f>CHOOSE(DOE!F14,F$2,F$3,F$4)</f>
        <v>5 mm</v>
      </c>
      <c r="G16" s="8" t="str">
        <f>CHOOSE(DOE!G14,G$2,G$3,G$4)</f>
        <v>1,24 mm</v>
      </c>
      <c r="H16" s="9">
        <v>15</v>
      </c>
    </row>
    <row r="17" spans="1:8" customFormat="1" ht="16.5" thickTop="1" thickBot="1">
      <c r="A17" s="6">
        <v>13</v>
      </c>
      <c r="B17" s="8" t="str">
        <f>CHOOSE(DOE!B15,B$2,B$3,B$4)</f>
        <v>20 jours</v>
      </c>
      <c r="C17" s="8" t="str">
        <f>CHOOSE(DOE!C15,C$2,C$3,C$4)</f>
        <v>200 mm/min</v>
      </c>
      <c r="D17" s="8" t="str">
        <f>CHOOSE(DOE!D15,D$2,D$3,D$4)</f>
        <v>40 % de He</v>
      </c>
      <c r="E17" s="8" t="str">
        <f>CHOOSE(DOE!E15,E$2,E$3,E$4)</f>
        <v>750 W</v>
      </c>
      <c r="F17" s="8" t="str">
        <f>CHOOSE(DOE!F15,F$2,F$3,F$4)</f>
        <v>5 mm</v>
      </c>
      <c r="G17" s="8" t="str">
        <f>CHOOSE(DOE!G15,G$2,G$3,G$4)</f>
        <v>1,54 mm</v>
      </c>
      <c r="H17" s="9">
        <v>29</v>
      </c>
    </row>
    <row r="18" spans="1:8" customFormat="1" ht="16.5" thickTop="1" thickBot="1">
      <c r="A18" s="6">
        <v>14</v>
      </c>
      <c r="B18" s="8" t="str">
        <f>CHOOSE(DOE!B16,B$2,B$3,B$4)</f>
        <v>20 jours</v>
      </c>
      <c r="C18" s="8" t="str">
        <f>CHOOSE(DOE!C16,C$2,C$3,C$4)</f>
        <v>250 mm/min</v>
      </c>
      <c r="D18" s="8" t="str">
        <f>CHOOSE(DOE!D16,D$2,D$3,D$4)</f>
        <v>50 % de He</v>
      </c>
      <c r="E18" s="8" t="str">
        <f>CHOOSE(DOE!E16,E$2,E$3,E$4)</f>
        <v>650 W</v>
      </c>
      <c r="F18" s="8" t="str">
        <f>CHOOSE(DOE!F16,F$2,F$3,F$4)</f>
        <v>10 mm</v>
      </c>
      <c r="G18" s="8" t="str">
        <f>CHOOSE(DOE!G16,G$2,G$3,G$4)</f>
        <v>1,24 mm</v>
      </c>
      <c r="H18" s="9">
        <v>10</v>
      </c>
    </row>
    <row r="19" spans="1:8" customFormat="1" ht="16.5" thickTop="1" thickBot="1">
      <c r="A19" s="6">
        <v>15</v>
      </c>
      <c r="B19" s="8" t="str">
        <f>CHOOSE(DOE!B17,B$2,B$3,B$4)</f>
        <v>20 jours</v>
      </c>
      <c r="C19" s="8" t="str">
        <f>CHOOSE(DOE!C17,C$2,C$3,C$4)</f>
        <v>300 mm/min</v>
      </c>
      <c r="D19" s="8" t="str">
        <f>CHOOSE(DOE!D17,D$2,D$3,D$4)</f>
        <v>30 % de He</v>
      </c>
      <c r="E19" s="8" t="str">
        <f>CHOOSE(DOE!E17,E$2,E$3,E$4)</f>
        <v>700 W</v>
      </c>
      <c r="F19" s="8" t="str">
        <f>CHOOSE(DOE!F17,F$2,F$3,F$4)</f>
        <v>15 mm</v>
      </c>
      <c r="G19" s="8" t="str">
        <f>CHOOSE(DOE!G17,G$2,G$3,G$4)</f>
        <v>1,39 mm</v>
      </c>
      <c r="H19" s="9">
        <v>30</v>
      </c>
    </row>
    <row r="20" spans="1:8" customFormat="1" ht="16.5" thickTop="1" thickBot="1">
      <c r="A20" s="6">
        <v>16</v>
      </c>
      <c r="B20" s="8" t="str">
        <f>CHOOSE(DOE!B18,B$2,B$3,B$4)</f>
        <v>40 jours</v>
      </c>
      <c r="C20" s="8" t="str">
        <f>CHOOSE(DOE!C18,C$2,C$3,C$4)</f>
        <v>200 mm/min</v>
      </c>
      <c r="D20" s="8" t="str">
        <f>CHOOSE(DOE!D18,D$2,D$3,D$4)</f>
        <v>50 % de He</v>
      </c>
      <c r="E20" s="8" t="str">
        <f>CHOOSE(DOE!E18,E$2,E$3,E$4)</f>
        <v>700 W</v>
      </c>
      <c r="F20" s="8" t="str">
        <f>CHOOSE(DOE!F18,F$2,F$3,F$4)</f>
        <v>15 mm</v>
      </c>
      <c r="G20" s="8" t="str">
        <f>CHOOSE(DOE!G18,G$2,G$3,G$4)</f>
        <v>1,24 mm</v>
      </c>
      <c r="H20" s="9">
        <v>11</v>
      </c>
    </row>
    <row r="21" spans="1:8" customFormat="1" ht="16.5" thickTop="1" thickBot="1">
      <c r="A21" s="6">
        <v>17</v>
      </c>
      <c r="B21" s="8" t="str">
        <f>CHOOSE(DOE!B19,B$2,B$3,B$4)</f>
        <v>40 jours</v>
      </c>
      <c r="C21" s="8" t="str">
        <f>CHOOSE(DOE!C19,C$2,C$3,C$4)</f>
        <v>250 mm/min</v>
      </c>
      <c r="D21" s="8" t="str">
        <f>CHOOSE(DOE!D19,D$2,D$3,D$4)</f>
        <v>30 % de He</v>
      </c>
      <c r="E21" s="8" t="str">
        <f>CHOOSE(DOE!E19,E$2,E$3,E$4)</f>
        <v>750 W</v>
      </c>
      <c r="F21" s="8" t="str">
        <f>CHOOSE(DOE!F19,F$2,F$3,F$4)</f>
        <v>5 mm</v>
      </c>
      <c r="G21" s="8" t="str">
        <f>CHOOSE(DOE!G19,G$2,G$3,G$4)</f>
        <v>1,39 mm</v>
      </c>
      <c r="H21" s="9">
        <v>31</v>
      </c>
    </row>
    <row r="22" spans="1:8" customFormat="1" ht="16.5" thickTop="1" thickBot="1">
      <c r="A22" s="6">
        <v>18</v>
      </c>
      <c r="B22" s="8" t="str">
        <f>CHOOSE(DOE!B20,B$2,B$3,B$4)</f>
        <v>40 jours</v>
      </c>
      <c r="C22" s="8" t="str">
        <f>CHOOSE(DOE!C20,C$2,C$3,C$4)</f>
        <v>300 mm/min</v>
      </c>
      <c r="D22" s="8" t="str">
        <f>CHOOSE(DOE!D20,D$2,D$3,D$4)</f>
        <v>40 % de He</v>
      </c>
      <c r="E22" s="8" t="str">
        <f>CHOOSE(DOE!E20,E$2,E$3,E$4)</f>
        <v>650 W</v>
      </c>
      <c r="F22" s="8" t="str">
        <f>CHOOSE(DOE!F20,F$2,F$3,F$4)</f>
        <v>10 mm</v>
      </c>
      <c r="G22" s="8" t="str">
        <f>CHOOSE(DOE!G20,G$2,G$3,G$4)</f>
        <v>1,54 mm</v>
      </c>
      <c r="H22" s="9">
        <v>48</v>
      </c>
    </row>
    <row r="23" spans="1:8" customFormat="1" ht="15.75" thickTop="1">
      <c r="A23" s="6"/>
      <c r="B23" s="6"/>
      <c r="C23" s="6"/>
      <c r="D23" s="6"/>
      <c r="E23" s="6"/>
      <c r="F23" s="6"/>
      <c r="G23" s="6"/>
      <c r="H23" s="6">
        <f>AVERAGE(H5:H22)</f>
        <v>25</v>
      </c>
    </row>
  </sheetData>
  <conditionalFormatting sqref="B6:G22">
    <cfRule type="cellIs" dxfId="1" priority="1" operator="notEqual">
      <formula>B5</formula>
    </cfRule>
  </conditionalFormatting>
  <pageMargins left="0.7" right="0.7" top="0.75" bottom="0.75" header="0.3" footer="0.3"/>
  <pageSetup paperSize="9" orientation="portrait" verticalDpi="599" r:id="rId1"/>
  <legacyDrawing r:id="rId2"/>
</worksheet>
</file>

<file path=xl/worksheets/sheet4.xml><?xml version="1.0" encoding="utf-8"?>
<worksheet xmlns="http://schemas.openxmlformats.org/spreadsheetml/2006/main" xmlns:r="http://schemas.openxmlformats.org/officeDocument/2006/relationships">
  <dimension ref="A1:AP79"/>
  <sheetViews>
    <sheetView showGridLines="0" topLeftCell="D1" zoomScale="115" zoomScaleNormal="115" workbookViewId="0">
      <selection activeCell="Z4" sqref="Z4:AG19"/>
    </sheetView>
  </sheetViews>
  <sheetFormatPr baseColWidth="10" defaultColWidth="3.5703125" defaultRowHeight="15"/>
  <cols>
    <col min="1" max="20" width="3.5703125" style="6"/>
    <col min="21" max="21" width="8" style="6" bestFit="1" customWidth="1"/>
    <col min="22" max="22" width="3.7109375" style="6" bestFit="1" customWidth="1"/>
    <col min="23" max="16384" width="3.5703125" style="6"/>
  </cols>
  <sheetData>
    <row r="1" spans="1:42" ht="30">
      <c r="A1" s="6" t="s">
        <v>56</v>
      </c>
      <c r="B1" s="6">
        <v>1</v>
      </c>
      <c r="C1" s="6">
        <v>2</v>
      </c>
      <c r="D1" s="6">
        <v>3</v>
      </c>
      <c r="E1" s="6">
        <v>4</v>
      </c>
      <c r="F1" s="6">
        <v>5</v>
      </c>
      <c r="G1" s="6">
        <v>6</v>
      </c>
      <c r="H1" s="6">
        <v>7</v>
      </c>
      <c r="I1" s="6">
        <v>8</v>
      </c>
      <c r="J1" s="6">
        <v>9</v>
      </c>
      <c r="K1" s="6">
        <v>10</v>
      </c>
      <c r="L1" s="6">
        <v>11</v>
      </c>
      <c r="M1" s="6">
        <v>12</v>
      </c>
      <c r="N1" s="6">
        <v>13</v>
      </c>
      <c r="U1" s="7" t="s">
        <v>75</v>
      </c>
      <c r="Y1" s="6" t="s">
        <v>38</v>
      </c>
      <c r="Z1" s="6" t="s">
        <v>44</v>
      </c>
      <c r="AA1" s="6" t="s">
        <v>45</v>
      </c>
      <c r="AB1" s="6" t="s">
        <v>39</v>
      </c>
      <c r="AC1" s="6" t="s">
        <v>46</v>
      </c>
      <c r="AD1" s="6" t="s">
        <v>47</v>
      </c>
      <c r="AE1" s="6" t="s">
        <v>40</v>
      </c>
      <c r="AF1" s="6" t="s">
        <v>48</v>
      </c>
      <c r="AG1" s="6" t="s">
        <v>49</v>
      </c>
      <c r="AH1" s="6" t="s">
        <v>41</v>
      </c>
      <c r="AI1" s="6" t="s">
        <v>50</v>
      </c>
      <c r="AJ1" s="6" t="s">
        <v>51</v>
      </c>
      <c r="AK1" s="6" t="s">
        <v>42</v>
      </c>
      <c r="AL1" s="6" t="s">
        <v>52</v>
      </c>
      <c r="AM1" s="6" t="s">
        <v>53</v>
      </c>
      <c r="AN1" s="6" t="s">
        <v>43</v>
      </c>
      <c r="AO1" s="6" t="s">
        <v>54</v>
      </c>
      <c r="AP1" s="6" t="s">
        <v>55</v>
      </c>
    </row>
    <row r="2" spans="1:42">
      <c r="A2" s="6">
        <v>1</v>
      </c>
      <c r="B2" s="8">
        <v>1</v>
      </c>
      <c r="C2" s="8">
        <f>INDEX(Table,DOE!$B3,1)</f>
        <v>-1</v>
      </c>
      <c r="D2" s="8">
        <f>INDEX(Table,DOE!$B3,2)</f>
        <v>-1</v>
      </c>
      <c r="E2" s="8">
        <f>INDEX(Table,DOE!$C3,1)</f>
        <v>-1</v>
      </c>
      <c r="F2" s="8">
        <f>INDEX(Table,DOE!$C3,2)</f>
        <v>-1</v>
      </c>
      <c r="G2" s="8">
        <f>INDEX(Table,DOE!$D3,1)</f>
        <v>-1</v>
      </c>
      <c r="H2" s="8">
        <f>INDEX(Table,DOE!$D3,2)</f>
        <v>-1</v>
      </c>
      <c r="I2" s="8">
        <f>INDEX(Table,DOE!$E3,1)</f>
        <v>-1</v>
      </c>
      <c r="J2" s="8">
        <f>INDEX(Table,DOE!$E3,2)</f>
        <v>-1</v>
      </c>
      <c r="K2" s="8">
        <f>INDEX(Table,DOE!$F3,1)</f>
        <v>-1</v>
      </c>
      <c r="L2" s="8">
        <f>INDEX(Table,DOE!$F3,2)</f>
        <v>-1</v>
      </c>
      <c r="M2" s="8">
        <f>INDEX(Table,DOE!$G3,1)</f>
        <v>-1</v>
      </c>
      <c r="N2" s="8">
        <f>INDEX(Table,DOE!$G3,2)</f>
        <v>-1</v>
      </c>
      <c r="R2" s="6">
        <v>1</v>
      </c>
      <c r="S2" s="12" t="s">
        <v>57</v>
      </c>
      <c r="T2" s="6">
        <f t="array" ref="T2:T14">MMULT(Sol,y)</f>
        <v>25</v>
      </c>
      <c r="U2" s="12" t="s">
        <v>57</v>
      </c>
      <c r="V2" s="6">
        <f>T2</f>
        <v>25</v>
      </c>
      <c r="Y2" s="6">
        <f>+$V$2+$V$3</f>
        <v>20.333333333333332</v>
      </c>
      <c r="Z2" s="6">
        <f>+$V$2+$V$4</f>
        <v>24.5</v>
      </c>
      <c r="AA2" s="6">
        <f>+$V$2+$V$5</f>
        <v>30.166666666666668</v>
      </c>
      <c r="AB2" s="6">
        <f>+$V$2+$V$6</f>
        <v>20</v>
      </c>
      <c r="AC2" s="6">
        <f>+$V$2+$V$7</f>
        <v>25.333333333333332</v>
      </c>
      <c r="AD2" s="6">
        <f>+$V$2+$V$8</f>
        <v>29.666666666666664</v>
      </c>
      <c r="AE2" s="6">
        <f>+$V$2+$V$9</f>
        <v>27.5</v>
      </c>
      <c r="AF2" s="6">
        <f>+$V$2+$V$10</f>
        <v>25.5</v>
      </c>
      <c r="AG2" s="6">
        <f>+$V$2+$V$11</f>
        <v>22</v>
      </c>
      <c r="AH2" s="6">
        <f>+$V$2+$V$12</f>
        <v>26.333333333333336</v>
      </c>
      <c r="AI2" s="6">
        <f>+$V$2+$V$13</f>
        <v>25</v>
      </c>
      <c r="AJ2" s="6">
        <f>+$V$2+$V$14</f>
        <v>23.666666666666668</v>
      </c>
      <c r="AK2" s="6">
        <f>+$V$2+$V$15</f>
        <v>25.166666666666668</v>
      </c>
      <c r="AL2" s="6">
        <f>+$V$2+$V$16</f>
        <v>25.333333333333336</v>
      </c>
      <c r="AM2" s="6">
        <f>+$V$2+$V$17</f>
        <v>24.5</v>
      </c>
      <c r="AN2" s="6">
        <f>+$V$2+$V$18</f>
        <v>13.833333333333334</v>
      </c>
      <c r="AO2" s="6">
        <f>+$V$2+$V$19</f>
        <v>25.166666666666668</v>
      </c>
      <c r="AP2" s="6">
        <f>+$V$2+$V$20</f>
        <v>36</v>
      </c>
    </row>
    <row r="3" spans="1:42">
      <c r="A3" s="6">
        <v>2</v>
      </c>
      <c r="B3" s="8">
        <v>1</v>
      </c>
      <c r="C3" s="8">
        <f>INDEX(Table,DOE!$B4,1)</f>
        <v>-1</v>
      </c>
      <c r="D3" s="8">
        <f>INDEX(Table,DOE!$B4,2)</f>
        <v>-1</v>
      </c>
      <c r="E3" s="8">
        <f>INDEX(Table,DOE!$C4,1)</f>
        <v>1</v>
      </c>
      <c r="F3" s="8">
        <f>INDEX(Table,DOE!$C4,2)</f>
        <v>0</v>
      </c>
      <c r="G3" s="8">
        <f>INDEX(Table,DOE!$D4,1)</f>
        <v>1</v>
      </c>
      <c r="H3" s="8">
        <f>INDEX(Table,DOE!$D4,2)</f>
        <v>0</v>
      </c>
      <c r="I3" s="8">
        <f>INDEX(Table,DOE!$E4,1)</f>
        <v>1</v>
      </c>
      <c r="J3" s="8">
        <f>INDEX(Table,DOE!$E4,2)</f>
        <v>0</v>
      </c>
      <c r="K3" s="8">
        <f>INDEX(Table,DOE!$F4,1)</f>
        <v>1</v>
      </c>
      <c r="L3" s="8">
        <f>INDEX(Table,DOE!$F4,2)</f>
        <v>0</v>
      </c>
      <c r="M3" s="8">
        <f>INDEX(Table,DOE!$G4,1)</f>
        <v>1</v>
      </c>
      <c r="N3" s="8">
        <f>INDEX(Table,DOE!$G4,2)</f>
        <v>0</v>
      </c>
      <c r="R3" s="6">
        <v>2</v>
      </c>
      <c r="S3" s="12" t="s">
        <v>58</v>
      </c>
      <c r="T3" s="6">
        <v>-0.49999999999999956</v>
      </c>
      <c r="U3" s="12" t="s">
        <v>76</v>
      </c>
      <c r="V3" s="6">
        <f>-SUM(V4:V5)</f>
        <v>-4.6666666666666679</v>
      </c>
    </row>
    <row r="4" spans="1:42" ht="20.25">
      <c r="A4" s="6">
        <v>3</v>
      </c>
      <c r="B4" s="8">
        <v>1</v>
      </c>
      <c r="C4" s="8">
        <f>INDEX(Table,DOE!$B5,1)</f>
        <v>-1</v>
      </c>
      <c r="D4" s="8">
        <f>INDEX(Table,DOE!$B5,2)</f>
        <v>-1</v>
      </c>
      <c r="E4" s="8">
        <f>INDEX(Table,DOE!$C5,1)</f>
        <v>0</v>
      </c>
      <c r="F4" s="8">
        <f>INDEX(Table,DOE!$C5,2)</f>
        <v>1</v>
      </c>
      <c r="G4" s="8">
        <f>INDEX(Table,DOE!$D5,1)</f>
        <v>0</v>
      </c>
      <c r="H4" s="8">
        <f>INDEX(Table,DOE!$D5,2)</f>
        <v>1</v>
      </c>
      <c r="I4" s="8">
        <f>INDEX(Table,DOE!$E5,1)</f>
        <v>0</v>
      </c>
      <c r="J4" s="8">
        <f>INDEX(Table,DOE!$E5,2)</f>
        <v>1</v>
      </c>
      <c r="K4" s="8">
        <f>INDEX(Table,DOE!$F5,1)</f>
        <v>0</v>
      </c>
      <c r="L4" s="8">
        <f>INDEX(Table,DOE!$F5,2)</f>
        <v>1</v>
      </c>
      <c r="M4" s="8">
        <f>INDEX(Table,DOE!$G5,1)</f>
        <v>0</v>
      </c>
      <c r="N4" s="8">
        <f>INDEX(Table,DOE!$G5,2)</f>
        <v>1</v>
      </c>
      <c r="R4" s="6">
        <v>3</v>
      </c>
      <c r="S4" s="12" t="s">
        <v>59</v>
      </c>
      <c r="T4" s="6">
        <v>5.1666666666666679</v>
      </c>
      <c r="U4" s="12" t="s">
        <v>58</v>
      </c>
      <c r="V4" s="6">
        <f>T3</f>
        <v>-0.49999999999999956</v>
      </c>
      <c r="Z4" s="11" t="s">
        <v>8</v>
      </c>
      <c r="AA4" s="10" t="s">
        <v>16</v>
      </c>
      <c r="AB4" s="8">
        <f>+Y2</f>
        <v>20.333333333333332</v>
      </c>
    </row>
    <row r="5" spans="1:42">
      <c r="A5" s="6">
        <v>4</v>
      </c>
      <c r="B5" s="8">
        <v>1</v>
      </c>
      <c r="C5" s="8">
        <f>INDEX(Table,DOE!$B6,1)</f>
        <v>1</v>
      </c>
      <c r="D5" s="8">
        <f>INDEX(Table,DOE!$B6,2)</f>
        <v>0</v>
      </c>
      <c r="E5" s="8">
        <f>INDEX(Table,DOE!$C6,1)</f>
        <v>-1</v>
      </c>
      <c r="F5" s="8">
        <f>INDEX(Table,DOE!$C6,2)</f>
        <v>-1</v>
      </c>
      <c r="G5" s="8">
        <f>INDEX(Table,DOE!$D6,1)</f>
        <v>-1</v>
      </c>
      <c r="H5" s="8">
        <f>INDEX(Table,DOE!$D6,2)</f>
        <v>-1</v>
      </c>
      <c r="I5" s="8">
        <f>INDEX(Table,DOE!$E6,1)</f>
        <v>1</v>
      </c>
      <c r="J5" s="8">
        <f>INDEX(Table,DOE!$E6,2)</f>
        <v>0</v>
      </c>
      <c r="K5" s="8">
        <f>INDEX(Table,DOE!$F6,1)</f>
        <v>1</v>
      </c>
      <c r="L5" s="8">
        <f>INDEX(Table,DOE!$F6,2)</f>
        <v>0</v>
      </c>
      <c r="M5" s="8">
        <f>INDEX(Table,DOE!$G6,1)</f>
        <v>0</v>
      </c>
      <c r="N5" s="8">
        <f>INDEX(Table,DOE!$G6,2)</f>
        <v>1</v>
      </c>
      <c r="R5" s="6">
        <v>4</v>
      </c>
      <c r="S5" s="12" t="s">
        <v>60</v>
      </c>
      <c r="T5" s="6">
        <v>0.33333333333333348</v>
      </c>
      <c r="U5" s="12" t="s">
        <v>59</v>
      </c>
      <c r="V5" s="6">
        <f>T4</f>
        <v>5.1666666666666679</v>
      </c>
      <c r="AA5" s="10" t="s">
        <v>24</v>
      </c>
      <c r="AB5" s="8">
        <f>+Z2</f>
        <v>24.5</v>
      </c>
    </row>
    <row r="6" spans="1:42">
      <c r="A6" s="6">
        <v>5</v>
      </c>
      <c r="B6" s="8">
        <v>1</v>
      </c>
      <c r="C6" s="8">
        <f>INDEX(Table,DOE!$B7,1)</f>
        <v>1</v>
      </c>
      <c r="D6" s="8">
        <f>INDEX(Table,DOE!$B7,2)</f>
        <v>0</v>
      </c>
      <c r="E6" s="8">
        <f>INDEX(Table,DOE!$C7,1)</f>
        <v>1</v>
      </c>
      <c r="F6" s="8">
        <f>INDEX(Table,DOE!$C7,2)</f>
        <v>0</v>
      </c>
      <c r="G6" s="8">
        <f>INDEX(Table,DOE!$D7,1)</f>
        <v>1</v>
      </c>
      <c r="H6" s="8">
        <f>INDEX(Table,DOE!$D7,2)</f>
        <v>0</v>
      </c>
      <c r="I6" s="8">
        <f>INDEX(Table,DOE!$E7,1)</f>
        <v>0</v>
      </c>
      <c r="J6" s="8">
        <f>INDEX(Table,DOE!$E7,2)</f>
        <v>1</v>
      </c>
      <c r="K6" s="8">
        <f>INDEX(Table,DOE!$F7,1)</f>
        <v>0</v>
      </c>
      <c r="L6" s="8">
        <f>INDEX(Table,DOE!$F7,2)</f>
        <v>1</v>
      </c>
      <c r="M6" s="8">
        <f>INDEX(Table,DOE!$G7,1)</f>
        <v>-1</v>
      </c>
      <c r="N6" s="8">
        <f>INDEX(Table,DOE!$G7,2)</f>
        <v>-1</v>
      </c>
      <c r="R6" s="6">
        <v>5</v>
      </c>
      <c r="S6" s="12" t="s">
        <v>61</v>
      </c>
      <c r="T6" s="6">
        <v>4.6666666666666661</v>
      </c>
      <c r="U6" s="12" t="s">
        <v>77</v>
      </c>
      <c r="V6" s="6">
        <f>-SUM(V7:V8)</f>
        <v>-5</v>
      </c>
      <c r="AA6" s="10" t="s">
        <v>32</v>
      </c>
      <c r="AB6" s="8">
        <f>+AA2</f>
        <v>30.166666666666668</v>
      </c>
    </row>
    <row r="7" spans="1:42" ht="27">
      <c r="A7" s="6">
        <v>6</v>
      </c>
      <c r="B7" s="8">
        <v>1</v>
      </c>
      <c r="C7" s="8">
        <f>INDEX(Table,DOE!$B8,1)</f>
        <v>1</v>
      </c>
      <c r="D7" s="8">
        <f>INDEX(Table,DOE!$B8,2)</f>
        <v>0</v>
      </c>
      <c r="E7" s="8">
        <f>INDEX(Table,DOE!$C8,1)</f>
        <v>0</v>
      </c>
      <c r="F7" s="8">
        <f>INDEX(Table,DOE!$C8,2)</f>
        <v>1</v>
      </c>
      <c r="G7" s="8">
        <f>INDEX(Table,DOE!$D8,1)</f>
        <v>0</v>
      </c>
      <c r="H7" s="8">
        <f>INDEX(Table,DOE!$D8,2)</f>
        <v>1</v>
      </c>
      <c r="I7" s="8">
        <f>INDEX(Table,DOE!$E8,1)</f>
        <v>-1</v>
      </c>
      <c r="J7" s="8">
        <f>INDEX(Table,DOE!$E8,2)</f>
        <v>-1</v>
      </c>
      <c r="K7" s="8">
        <f>INDEX(Table,DOE!$F8,1)</f>
        <v>-1</v>
      </c>
      <c r="L7" s="8">
        <f>INDEX(Table,DOE!$F8,2)</f>
        <v>-1</v>
      </c>
      <c r="M7" s="8">
        <f>INDEX(Table,DOE!$G8,1)</f>
        <v>1</v>
      </c>
      <c r="N7" s="8">
        <f>INDEX(Table,DOE!$G8,2)</f>
        <v>0</v>
      </c>
      <c r="R7" s="6">
        <v>6</v>
      </c>
      <c r="S7" s="12" t="s">
        <v>62</v>
      </c>
      <c r="T7" s="6">
        <v>0.5</v>
      </c>
      <c r="U7" s="12" t="s">
        <v>60</v>
      </c>
      <c r="V7" s="6">
        <f>T5</f>
        <v>0.33333333333333348</v>
      </c>
      <c r="Z7" s="11" t="s">
        <v>9</v>
      </c>
      <c r="AA7" s="10" t="s">
        <v>17</v>
      </c>
      <c r="AC7" s="8">
        <f>+AB2</f>
        <v>20</v>
      </c>
    </row>
    <row r="8" spans="1:42">
      <c r="A8" s="6">
        <v>7</v>
      </c>
      <c r="B8" s="8">
        <v>1</v>
      </c>
      <c r="C8" s="8">
        <f>INDEX(Table,DOE!$B9,1)</f>
        <v>0</v>
      </c>
      <c r="D8" s="8">
        <f>INDEX(Table,DOE!$B9,2)</f>
        <v>1</v>
      </c>
      <c r="E8" s="8">
        <f>INDEX(Table,DOE!$C9,1)</f>
        <v>-1</v>
      </c>
      <c r="F8" s="8">
        <f>INDEX(Table,DOE!$C9,2)</f>
        <v>-1</v>
      </c>
      <c r="G8" s="8">
        <f>INDEX(Table,DOE!$D9,1)</f>
        <v>1</v>
      </c>
      <c r="H8" s="8">
        <f>INDEX(Table,DOE!$D9,2)</f>
        <v>0</v>
      </c>
      <c r="I8" s="8">
        <f>INDEX(Table,DOE!$E9,1)</f>
        <v>-1</v>
      </c>
      <c r="J8" s="8">
        <f>INDEX(Table,DOE!$E9,2)</f>
        <v>-1</v>
      </c>
      <c r="K8" s="8">
        <f>INDEX(Table,DOE!$F9,1)</f>
        <v>0</v>
      </c>
      <c r="L8" s="8">
        <f>INDEX(Table,DOE!$F9,2)</f>
        <v>1</v>
      </c>
      <c r="M8" s="8">
        <f>INDEX(Table,DOE!$G9,1)</f>
        <v>1</v>
      </c>
      <c r="N8" s="8">
        <f>INDEX(Table,DOE!$G9,2)</f>
        <v>0</v>
      </c>
      <c r="R8" s="6">
        <v>7</v>
      </c>
      <c r="S8" s="12" t="s">
        <v>63</v>
      </c>
      <c r="T8" s="6">
        <v>-3</v>
      </c>
      <c r="U8" s="12" t="s">
        <v>61</v>
      </c>
      <c r="V8" s="6">
        <f>T6</f>
        <v>4.6666666666666661</v>
      </c>
      <c r="AA8" s="10" t="s">
        <v>25</v>
      </c>
      <c r="AC8" s="8">
        <f>+AC2</f>
        <v>25.333333333333332</v>
      </c>
    </row>
    <row r="9" spans="1:42">
      <c r="A9" s="6">
        <v>8</v>
      </c>
      <c r="B9" s="8">
        <v>1</v>
      </c>
      <c r="C9" s="8">
        <f>INDEX(Table,DOE!$B10,1)</f>
        <v>0</v>
      </c>
      <c r="D9" s="8">
        <f>INDEX(Table,DOE!$B10,2)</f>
        <v>1</v>
      </c>
      <c r="E9" s="8">
        <f>INDEX(Table,DOE!$C10,1)</f>
        <v>1</v>
      </c>
      <c r="F9" s="8">
        <f>INDEX(Table,DOE!$C10,2)</f>
        <v>0</v>
      </c>
      <c r="G9" s="8">
        <f>INDEX(Table,DOE!$D10,1)</f>
        <v>0</v>
      </c>
      <c r="H9" s="8">
        <f>INDEX(Table,DOE!$D10,2)</f>
        <v>1</v>
      </c>
      <c r="I9" s="8">
        <f>INDEX(Table,DOE!$E10,1)</f>
        <v>1</v>
      </c>
      <c r="J9" s="8">
        <f>INDEX(Table,DOE!$E10,2)</f>
        <v>0</v>
      </c>
      <c r="K9" s="8">
        <f>INDEX(Table,DOE!$F10,1)</f>
        <v>-1</v>
      </c>
      <c r="L9" s="8">
        <f>INDEX(Table,DOE!$F10,2)</f>
        <v>-1</v>
      </c>
      <c r="M9" s="8">
        <f>INDEX(Table,DOE!$G10,1)</f>
        <v>0</v>
      </c>
      <c r="N9" s="8">
        <f>INDEX(Table,DOE!$G10,2)</f>
        <v>1</v>
      </c>
      <c r="R9" s="6">
        <v>8</v>
      </c>
      <c r="S9" s="12" t="s">
        <v>64</v>
      </c>
      <c r="T9" s="6">
        <v>-4.4408920985006262E-16</v>
      </c>
      <c r="U9" s="12" t="s">
        <v>78</v>
      </c>
      <c r="V9" s="6">
        <f>-SUM(V10:V11)</f>
        <v>2.5</v>
      </c>
      <c r="AA9" s="10" t="s">
        <v>33</v>
      </c>
      <c r="AC9" s="8">
        <f>+AD2</f>
        <v>29.666666666666664</v>
      </c>
    </row>
    <row r="10" spans="1:42" ht="20.25">
      <c r="A10" s="6">
        <v>9</v>
      </c>
      <c r="B10" s="8">
        <v>1</v>
      </c>
      <c r="C10" s="8">
        <f>INDEX(Table,DOE!$B11,1)</f>
        <v>0</v>
      </c>
      <c r="D10" s="8">
        <f>INDEX(Table,DOE!$B11,2)</f>
        <v>1</v>
      </c>
      <c r="E10" s="8">
        <f>INDEX(Table,DOE!$C11,1)</f>
        <v>0</v>
      </c>
      <c r="F10" s="8">
        <f>INDEX(Table,DOE!$C11,2)</f>
        <v>1</v>
      </c>
      <c r="G10" s="8">
        <f>INDEX(Table,DOE!$D11,1)</f>
        <v>-1</v>
      </c>
      <c r="H10" s="8">
        <f>INDEX(Table,DOE!$D11,2)</f>
        <v>-1</v>
      </c>
      <c r="I10" s="8">
        <f>INDEX(Table,DOE!$E11,1)</f>
        <v>0</v>
      </c>
      <c r="J10" s="8">
        <f>INDEX(Table,DOE!$E11,2)</f>
        <v>1</v>
      </c>
      <c r="K10" s="8">
        <f>INDEX(Table,DOE!$F11,1)</f>
        <v>1</v>
      </c>
      <c r="L10" s="8">
        <f>INDEX(Table,DOE!$F11,2)</f>
        <v>0</v>
      </c>
      <c r="M10" s="8">
        <f>INDEX(Table,DOE!$G11,1)</f>
        <v>-1</v>
      </c>
      <c r="N10" s="8">
        <f>INDEX(Table,DOE!$G11,2)</f>
        <v>-1</v>
      </c>
      <c r="R10" s="6">
        <v>9</v>
      </c>
      <c r="S10" s="12" t="s">
        <v>65</v>
      </c>
      <c r="T10" s="6">
        <v>-1.3333333333333335</v>
      </c>
      <c r="U10" s="12" t="s">
        <v>62</v>
      </c>
      <c r="V10" s="6">
        <f>T7</f>
        <v>0.5</v>
      </c>
      <c r="Z10" s="11" t="s">
        <v>10</v>
      </c>
      <c r="AA10" s="10" t="s">
        <v>18</v>
      </c>
      <c r="AD10" s="8">
        <f>+AE2</f>
        <v>27.5</v>
      </c>
    </row>
    <row r="11" spans="1:42">
      <c r="A11" s="6">
        <v>10</v>
      </c>
      <c r="B11" s="8">
        <v>1</v>
      </c>
      <c r="C11" s="8">
        <f>INDEX(Table,DOE!$B12,1)</f>
        <v>-1</v>
      </c>
      <c r="D11" s="8">
        <f>INDEX(Table,DOE!$B12,2)</f>
        <v>-1</v>
      </c>
      <c r="E11" s="8">
        <f>INDEX(Table,DOE!$C12,1)</f>
        <v>-1</v>
      </c>
      <c r="F11" s="8">
        <f>INDEX(Table,DOE!$C12,2)</f>
        <v>-1</v>
      </c>
      <c r="G11" s="8">
        <f>INDEX(Table,DOE!$D12,1)</f>
        <v>0</v>
      </c>
      <c r="H11" s="8">
        <f>INDEX(Table,DOE!$D12,2)</f>
        <v>1</v>
      </c>
      <c r="I11" s="8">
        <f>INDEX(Table,DOE!$E12,1)</f>
        <v>0</v>
      </c>
      <c r="J11" s="8">
        <f>INDEX(Table,DOE!$E12,2)</f>
        <v>1</v>
      </c>
      <c r="K11" s="8">
        <f>INDEX(Table,DOE!$F12,1)</f>
        <v>1</v>
      </c>
      <c r="L11" s="8">
        <f>INDEX(Table,DOE!$F12,2)</f>
        <v>0</v>
      </c>
      <c r="M11" s="8">
        <f>INDEX(Table,DOE!$G12,1)</f>
        <v>1</v>
      </c>
      <c r="N11" s="8">
        <f>INDEX(Table,DOE!$G12,2)</f>
        <v>0</v>
      </c>
      <c r="R11" s="6">
        <v>10</v>
      </c>
      <c r="S11" s="12" t="s">
        <v>66</v>
      </c>
      <c r="T11" s="6">
        <v>0.33333333333333393</v>
      </c>
      <c r="U11" s="12" t="s">
        <v>63</v>
      </c>
      <c r="V11" s="6">
        <f>T8</f>
        <v>-3</v>
      </c>
      <c r="AA11" s="10" t="s">
        <v>26</v>
      </c>
      <c r="AD11" s="8">
        <f>+AF2</f>
        <v>25.5</v>
      </c>
    </row>
    <row r="12" spans="1:42">
      <c r="A12" s="6">
        <v>11</v>
      </c>
      <c r="B12" s="8">
        <v>1</v>
      </c>
      <c r="C12" s="8">
        <f>INDEX(Table,DOE!$B13,1)</f>
        <v>-1</v>
      </c>
      <c r="D12" s="8">
        <f>INDEX(Table,DOE!$B13,2)</f>
        <v>-1</v>
      </c>
      <c r="E12" s="8">
        <f>INDEX(Table,DOE!$C13,1)</f>
        <v>1</v>
      </c>
      <c r="F12" s="8">
        <f>INDEX(Table,DOE!$C13,2)</f>
        <v>0</v>
      </c>
      <c r="G12" s="8">
        <f>INDEX(Table,DOE!$D13,1)</f>
        <v>-1</v>
      </c>
      <c r="H12" s="8">
        <f>INDEX(Table,DOE!$D13,2)</f>
        <v>-1</v>
      </c>
      <c r="I12" s="8">
        <f>INDEX(Table,DOE!$E13,1)</f>
        <v>-1</v>
      </c>
      <c r="J12" s="8">
        <f>INDEX(Table,DOE!$E13,2)</f>
        <v>-1</v>
      </c>
      <c r="K12" s="8">
        <f>INDEX(Table,DOE!$F13,1)</f>
        <v>0</v>
      </c>
      <c r="L12" s="8">
        <f>INDEX(Table,DOE!$F13,2)</f>
        <v>1</v>
      </c>
      <c r="M12" s="8">
        <f>INDEX(Table,DOE!$G13,1)</f>
        <v>0</v>
      </c>
      <c r="N12" s="8">
        <f>INDEX(Table,DOE!$G13,2)</f>
        <v>1</v>
      </c>
      <c r="R12" s="6">
        <v>11</v>
      </c>
      <c r="S12" s="12" t="s">
        <v>67</v>
      </c>
      <c r="T12" s="6">
        <v>-0.50000000000000044</v>
      </c>
      <c r="U12" s="12" t="s">
        <v>79</v>
      </c>
      <c r="V12" s="6">
        <f>-SUM(V13:V14)</f>
        <v>1.3333333333333339</v>
      </c>
      <c r="AA12" s="10" t="s">
        <v>34</v>
      </c>
      <c r="AD12" s="8">
        <f>+AG2</f>
        <v>22</v>
      </c>
    </row>
    <row r="13" spans="1:42">
      <c r="A13" s="6">
        <v>12</v>
      </c>
      <c r="B13" s="8">
        <v>1</v>
      </c>
      <c r="C13" s="8">
        <f>INDEX(Table,DOE!$B14,1)</f>
        <v>-1</v>
      </c>
      <c r="D13" s="8">
        <f>INDEX(Table,DOE!$B14,2)</f>
        <v>-1</v>
      </c>
      <c r="E13" s="8">
        <f>INDEX(Table,DOE!$C14,1)</f>
        <v>0</v>
      </c>
      <c r="F13" s="8">
        <f>INDEX(Table,DOE!$C14,2)</f>
        <v>1</v>
      </c>
      <c r="G13" s="8">
        <f>INDEX(Table,DOE!$D14,1)</f>
        <v>1</v>
      </c>
      <c r="H13" s="8">
        <f>INDEX(Table,DOE!$D14,2)</f>
        <v>0</v>
      </c>
      <c r="I13" s="8">
        <f>INDEX(Table,DOE!$E14,1)</f>
        <v>1</v>
      </c>
      <c r="J13" s="8">
        <f>INDEX(Table,DOE!$E14,2)</f>
        <v>0</v>
      </c>
      <c r="K13" s="8">
        <f>INDEX(Table,DOE!$F14,1)</f>
        <v>-1</v>
      </c>
      <c r="L13" s="8">
        <f>INDEX(Table,DOE!$F14,2)</f>
        <v>-1</v>
      </c>
      <c r="M13" s="8">
        <f>INDEX(Table,DOE!$G14,1)</f>
        <v>-1</v>
      </c>
      <c r="N13" s="8">
        <f>INDEX(Table,DOE!$G14,2)</f>
        <v>-1</v>
      </c>
      <c r="R13" s="6">
        <v>12</v>
      </c>
      <c r="S13" s="12" t="s">
        <v>68</v>
      </c>
      <c r="T13" s="6">
        <v>0.16666666666666652</v>
      </c>
      <c r="U13" s="12" t="s">
        <v>64</v>
      </c>
      <c r="V13" s="6">
        <f>T9</f>
        <v>-4.4408920985006262E-16</v>
      </c>
      <c r="Z13" s="10" t="s">
        <v>11</v>
      </c>
      <c r="AA13" s="10" t="s">
        <v>19</v>
      </c>
      <c r="AE13" s="8">
        <f>+AH2</f>
        <v>26.333333333333336</v>
      </c>
    </row>
    <row r="14" spans="1:42">
      <c r="A14" s="6">
        <v>13</v>
      </c>
      <c r="B14" s="8">
        <v>1</v>
      </c>
      <c r="C14" s="8">
        <f>INDEX(Table,DOE!$B15,1)</f>
        <v>1</v>
      </c>
      <c r="D14" s="8">
        <f>INDEX(Table,DOE!$B15,2)</f>
        <v>0</v>
      </c>
      <c r="E14" s="8">
        <f>INDEX(Table,DOE!$C15,1)</f>
        <v>-1</v>
      </c>
      <c r="F14" s="8">
        <f>INDEX(Table,DOE!$C15,2)</f>
        <v>-1</v>
      </c>
      <c r="G14" s="8">
        <f>INDEX(Table,DOE!$D15,1)</f>
        <v>1</v>
      </c>
      <c r="H14" s="8">
        <f>INDEX(Table,DOE!$D15,2)</f>
        <v>0</v>
      </c>
      <c r="I14" s="8">
        <f>INDEX(Table,DOE!$E15,1)</f>
        <v>0</v>
      </c>
      <c r="J14" s="8">
        <f>INDEX(Table,DOE!$E15,2)</f>
        <v>1</v>
      </c>
      <c r="K14" s="8">
        <f>INDEX(Table,DOE!$F15,1)</f>
        <v>-1</v>
      </c>
      <c r="L14" s="8">
        <f>INDEX(Table,DOE!$F15,2)</f>
        <v>-1</v>
      </c>
      <c r="M14" s="8">
        <f>INDEX(Table,DOE!$G15,1)</f>
        <v>0</v>
      </c>
      <c r="N14" s="8">
        <f>INDEX(Table,DOE!$G15,2)</f>
        <v>1</v>
      </c>
      <c r="R14" s="6">
        <v>13</v>
      </c>
      <c r="S14" s="12" t="s">
        <v>69</v>
      </c>
      <c r="T14" s="6">
        <v>11</v>
      </c>
      <c r="U14" s="12" t="s">
        <v>65</v>
      </c>
      <c r="V14" s="6">
        <f>T10</f>
        <v>-1.3333333333333335</v>
      </c>
      <c r="AA14" s="10" t="s">
        <v>27</v>
      </c>
      <c r="AE14" s="8">
        <f>+AI2</f>
        <v>25</v>
      </c>
    </row>
    <row r="15" spans="1:42">
      <c r="A15" s="6">
        <v>14</v>
      </c>
      <c r="B15" s="8">
        <v>1</v>
      </c>
      <c r="C15" s="8">
        <f>INDEX(Table,DOE!$B16,1)</f>
        <v>1</v>
      </c>
      <c r="D15" s="8">
        <f>INDEX(Table,DOE!$B16,2)</f>
        <v>0</v>
      </c>
      <c r="E15" s="8">
        <f>INDEX(Table,DOE!$C16,1)</f>
        <v>1</v>
      </c>
      <c r="F15" s="8">
        <f>INDEX(Table,DOE!$C16,2)</f>
        <v>0</v>
      </c>
      <c r="G15" s="8">
        <f>INDEX(Table,DOE!$D16,1)</f>
        <v>0</v>
      </c>
      <c r="H15" s="8">
        <f>INDEX(Table,DOE!$D16,2)</f>
        <v>1</v>
      </c>
      <c r="I15" s="8">
        <f>INDEX(Table,DOE!$E16,1)</f>
        <v>-1</v>
      </c>
      <c r="J15" s="8">
        <f>INDEX(Table,DOE!$E16,2)</f>
        <v>-1</v>
      </c>
      <c r="K15" s="8">
        <f>INDEX(Table,DOE!$F16,1)</f>
        <v>1</v>
      </c>
      <c r="L15" s="8">
        <f>INDEX(Table,DOE!$F16,2)</f>
        <v>0</v>
      </c>
      <c r="M15" s="8">
        <f>INDEX(Table,DOE!$G16,1)</f>
        <v>-1</v>
      </c>
      <c r="N15" s="8">
        <f>INDEX(Table,DOE!$G16,2)</f>
        <v>-1</v>
      </c>
      <c r="U15" s="12" t="s">
        <v>80</v>
      </c>
      <c r="V15" s="6">
        <f>-SUM(V16:V17)</f>
        <v>0.16666666666666652</v>
      </c>
      <c r="AA15" s="10" t="s">
        <v>35</v>
      </c>
      <c r="AE15" s="8">
        <f>+AJ2</f>
        <v>23.666666666666668</v>
      </c>
    </row>
    <row r="16" spans="1:42" ht="33.75">
      <c r="A16" s="6">
        <v>15</v>
      </c>
      <c r="B16" s="8">
        <v>1</v>
      </c>
      <c r="C16" s="8">
        <f>INDEX(Table,DOE!$B17,1)</f>
        <v>1</v>
      </c>
      <c r="D16" s="8">
        <f>INDEX(Table,DOE!$B17,2)</f>
        <v>0</v>
      </c>
      <c r="E16" s="8">
        <f>INDEX(Table,DOE!$C17,1)</f>
        <v>0</v>
      </c>
      <c r="F16" s="8">
        <f>INDEX(Table,DOE!$C17,2)</f>
        <v>1</v>
      </c>
      <c r="G16" s="8">
        <f>INDEX(Table,DOE!$D17,1)</f>
        <v>-1</v>
      </c>
      <c r="H16" s="8">
        <f>INDEX(Table,DOE!$D17,2)</f>
        <v>-1</v>
      </c>
      <c r="I16" s="8">
        <f>INDEX(Table,DOE!$E17,1)</f>
        <v>1</v>
      </c>
      <c r="J16" s="8">
        <f>INDEX(Table,DOE!$E17,2)</f>
        <v>0</v>
      </c>
      <c r="K16" s="8">
        <f>INDEX(Table,DOE!$F17,1)</f>
        <v>0</v>
      </c>
      <c r="L16" s="8">
        <f>INDEX(Table,DOE!$F17,2)</f>
        <v>1</v>
      </c>
      <c r="M16" s="8">
        <f>INDEX(Table,DOE!$G17,1)</f>
        <v>1</v>
      </c>
      <c r="N16" s="8">
        <f>INDEX(Table,DOE!$G17,2)</f>
        <v>0</v>
      </c>
      <c r="U16" s="12" t="s">
        <v>66</v>
      </c>
      <c r="V16" s="6">
        <f>T11</f>
        <v>0.33333333333333393</v>
      </c>
      <c r="Z16" s="11" t="s">
        <v>12</v>
      </c>
      <c r="AA16" s="10" t="s">
        <v>20</v>
      </c>
      <c r="AB16" s="12"/>
      <c r="AC16" s="12"/>
      <c r="AD16" s="12"/>
      <c r="AE16" s="12"/>
      <c r="AF16" s="8">
        <f>+AK2</f>
        <v>25.166666666666668</v>
      </c>
      <c r="AG16" s="12"/>
    </row>
    <row r="17" spans="1:33">
      <c r="A17" s="6">
        <v>16</v>
      </c>
      <c r="B17" s="8">
        <v>1</v>
      </c>
      <c r="C17" s="8">
        <f>INDEX(Table,DOE!$B18,1)</f>
        <v>0</v>
      </c>
      <c r="D17" s="8">
        <f>INDEX(Table,DOE!$B18,2)</f>
        <v>1</v>
      </c>
      <c r="E17" s="8">
        <f>INDEX(Table,DOE!$C18,1)</f>
        <v>-1</v>
      </c>
      <c r="F17" s="8">
        <f>INDEX(Table,DOE!$C18,2)</f>
        <v>-1</v>
      </c>
      <c r="G17" s="8">
        <f>INDEX(Table,DOE!$D18,1)</f>
        <v>0</v>
      </c>
      <c r="H17" s="8">
        <f>INDEX(Table,DOE!$D18,2)</f>
        <v>1</v>
      </c>
      <c r="I17" s="8">
        <f>INDEX(Table,DOE!$E18,1)</f>
        <v>1</v>
      </c>
      <c r="J17" s="8">
        <f>INDEX(Table,DOE!$E18,2)</f>
        <v>0</v>
      </c>
      <c r="K17" s="8">
        <f>INDEX(Table,DOE!$F18,1)</f>
        <v>0</v>
      </c>
      <c r="L17" s="8">
        <f>INDEX(Table,DOE!$F18,2)</f>
        <v>1</v>
      </c>
      <c r="M17" s="8">
        <f>INDEX(Table,DOE!$G18,1)</f>
        <v>-1</v>
      </c>
      <c r="N17" s="8">
        <f>INDEX(Table,DOE!$G18,2)</f>
        <v>-1</v>
      </c>
      <c r="U17" s="12" t="s">
        <v>67</v>
      </c>
      <c r="V17" s="6">
        <f>T12</f>
        <v>-0.50000000000000044</v>
      </c>
      <c r="AA17" s="10" t="s">
        <v>28</v>
      </c>
      <c r="AF17" s="8">
        <f>+AL2</f>
        <v>25.333333333333336</v>
      </c>
    </row>
    <row r="18" spans="1:33">
      <c r="A18" s="6">
        <v>17</v>
      </c>
      <c r="B18" s="8">
        <v>1</v>
      </c>
      <c r="C18" s="8">
        <f>INDEX(Table,DOE!$B19,1)</f>
        <v>0</v>
      </c>
      <c r="D18" s="8">
        <f>INDEX(Table,DOE!$B19,2)</f>
        <v>1</v>
      </c>
      <c r="E18" s="8">
        <f>INDEX(Table,DOE!$C19,1)</f>
        <v>1</v>
      </c>
      <c r="F18" s="8">
        <f>INDEX(Table,DOE!$C19,2)</f>
        <v>0</v>
      </c>
      <c r="G18" s="8">
        <f>INDEX(Table,DOE!$D19,1)</f>
        <v>-1</v>
      </c>
      <c r="H18" s="8">
        <f>INDEX(Table,DOE!$D19,2)</f>
        <v>-1</v>
      </c>
      <c r="I18" s="8">
        <f>INDEX(Table,DOE!$E19,1)</f>
        <v>0</v>
      </c>
      <c r="J18" s="8">
        <f>INDEX(Table,DOE!$E19,2)</f>
        <v>1</v>
      </c>
      <c r="K18" s="8">
        <f>INDEX(Table,DOE!$F19,1)</f>
        <v>-1</v>
      </c>
      <c r="L18" s="8">
        <f>INDEX(Table,DOE!$F19,2)</f>
        <v>-1</v>
      </c>
      <c r="M18" s="8">
        <f>INDEX(Table,DOE!$G19,1)</f>
        <v>1</v>
      </c>
      <c r="N18" s="8">
        <f>INDEX(Table,DOE!$G19,2)</f>
        <v>0</v>
      </c>
      <c r="U18" s="12" t="s">
        <v>81</v>
      </c>
      <c r="V18" s="6">
        <f>-SUM(V19:V20)</f>
        <v>-11.166666666666666</v>
      </c>
      <c r="AA18" s="10" t="s">
        <v>36</v>
      </c>
      <c r="AF18" s="8">
        <f>+AM2</f>
        <v>24.5</v>
      </c>
    </row>
    <row r="19" spans="1:33" ht="27">
      <c r="A19" s="6">
        <v>18</v>
      </c>
      <c r="B19" s="8">
        <v>1</v>
      </c>
      <c r="C19" s="8">
        <f>INDEX(Table,DOE!$B20,1)</f>
        <v>0</v>
      </c>
      <c r="D19" s="8">
        <f>INDEX(Table,DOE!$B20,2)</f>
        <v>1</v>
      </c>
      <c r="E19" s="8">
        <f>INDEX(Table,DOE!$C20,1)</f>
        <v>0</v>
      </c>
      <c r="F19" s="8">
        <f>INDEX(Table,DOE!$C20,2)</f>
        <v>1</v>
      </c>
      <c r="G19" s="8">
        <f>INDEX(Table,DOE!$D20,1)</f>
        <v>1</v>
      </c>
      <c r="H19" s="8">
        <f>INDEX(Table,DOE!$D20,2)</f>
        <v>0</v>
      </c>
      <c r="I19" s="8">
        <f>INDEX(Table,DOE!$E20,1)</f>
        <v>-1</v>
      </c>
      <c r="J19" s="8">
        <f>INDEX(Table,DOE!$E20,2)</f>
        <v>-1</v>
      </c>
      <c r="K19" s="8">
        <f>INDEX(Table,DOE!$F20,1)</f>
        <v>1</v>
      </c>
      <c r="L19" s="8">
        <f>INDEX(Table,DOE!$F20,2)</f>
        <v>0</v>
      </c>
      <c r="M19" s="8">
        <f>INDEX(Table,DOE!$G20,1)</f>
        <v>0</v>
      </c>
      <c r="N19" s="8">
        <f>INDEX(Table,DOE!$G20,2)</f>
        <v>1</v>
      </c>
      <c r="U19" s="12" t="s">
        <v>68</v>
      </c>
      <c r="V19" s="6">
        <f>T13</f>
        <v>0.16666666666666652</v>
      </c>
      <c r="Z19" s="11" t="s">
        <v>13</v>
      </c>
      <c r="AA19" s="10" t="s">
        <v>21</v>
      </c>
      <c r="AG19" s="8">
        <f>+AN2</f>
        <v>13.833333333333334</v>
      </c>
    </row>
    <row r="20" spans="1:33">
      <c r="B20" s="12" t="s">
        <v>57</v>
      </c>
      <c r="C20" s="12" t="s">
        <v>58</v>
      </c>
      <c r="D20" s="12" t="s">
        <v>59</v>
      </c>
      <c r="E20" s="12" t="s">
        <v>60</v>
      </c>
      <c r="F20" s="12" t="s">
        <v>61</v>
      </c>
      <c r="G20" s="12" t="s">
        <v>62</v>
      </c>
      <c r="H20" s="12" t="s">
        <v>63</v>
      </c>
      <c r="I20" s="12" t="s">
        <v>64</v>
      </c>
      <c r="J20" s="12" t="s">
        <v>65</v>
      </c>
      <c r="K20" s="12" t="s">
        <v>66</v>
      </c>
      <c r="L20" s="12" t="s">
        <v>67</v>
      </c>
      <c r="M20" s="12" t="s">
        <v>68</v>
      </c>
      <c r="N20" s="12" t="s">
        <v>69</v>
      </c>
      <c r="U20" s="12" t="s">
        <v>69</v>
      </c>
      <c r="V20" s="6">
        <f>T14</f>
        <v>11</v>
      </c>
      <c r="AA20" s="10" t="s">
        <v>29</v>
      </c>
      <c r="AG20" s="8">
        <f>+AO2</f>
        <v>25.166666666666668</v>
      </c>
    </row>
    <row r="21" spans="1:33">
      <c r="A21" s="6" t="s">
        <v>71</v>
      </c>
      <c r="B21" s="6">
        <v>1</v>
      </c>
      <c r="C21" s="6">
        <v>2</v>
      </c>
      <c r="D21" s="6">
        <v>3</v>
      </c>
      <c r="E21" s="6">
        <v>4</v>
      </c>
      <c r="F21" s="6">
        <v>5</v>
      </c>
      <c r="G21" s="6">
        <v>6</v>
      </c>
      <c r="H21" s="6">
        <v>7</v>
      </c>
      <c r="I21" s="6">
        <v>8</v>
      </c>
      <c r="J21" s="6">
        <v>9</v>
      </c>
      <c r="K21" s="6">
        <v>10</v>
      </c>
      <c r="L21" s="6">
        <v>11</v>
      </c>
      <c r="M21" s="6">
        <v>12</v>
      </c>
      <c r="N21" s="6">
        <v>13</v>
      </c>
      <c r="O21" s="6">
        <v>14</v>
      </c>
      <c r="P21" s="6">
        <v>15</v>
      </c>
      <c r="Q21" s="6">
        <v>16</v>
      </c>
      <c r="R21" s="6">
        <v>17</v>
      </c>
      <c r="S21" s="6">
        <v>18</v>
      </c>
      <c r="AA21" s="10" t="s">
        <v>37</v>
      </c>
      <c r="AG21" s="8">
        <f>+AP2</f>
        <v>36</v>
      </c>
    </row>
    <row r="22" spans="1:33">
      <c r="A22" s="6">
        <v>1</v>
      </c>
      <c r="B22" s="8">
        <f t="array" ref="B22:S34">TRANSPOSE(X)</f>
        <v>1</v>
      </c>
      <c r="C22" s="8">
        <v>1</v>
      </c>
      <c r="D22" s="8">
        <v>1</v>
      </c>
      <c r="E22" s="8">
        <v>1</v>
      </c>
      <c r="F22" s="8">
        <v>1</v>
      </c>
      <c r="G22" s="8">
        <v>1</v>
      </c>
      <c r="H22" s="8">
        <v>1</v>
      </c>
      <c r="I22" s="8">
        <v>1</v>
      </c>
      <c r="J22" s="8">
        <v>1</v>
      </c>
      <c r="K22" s="8">
        <v>1</v>
      </c>
      <c r="L22" s="8">
        <v>1</v>
      </c>
      <c r="M22" s="8">
        <v>1</v>
      </c>
      <c r="N22" s="8">
        <v>1</v>
      </c>
      <c r="O22" s="8">
        <v>1</v>
      </c>
      <c r="P22" s="8">
        <v>1</v>
      </c>
      <c r="Q22" s="8">
        <v>1</v>
      </c>
      <c r="R22" s="8">
        <v>1</v>
      </c>
      <c r="S22" s="8">
        <v>1</v>
      </c>
    </row>
    <row r="23" spans="1:33">
      <c r="A23" s="6">
        <v>2</v>
      </c>
      <c r="B23" s="8">
        <v>-1</v>
      </c>
      <c r="C23" s="8">
        <v>-1</v>
      </c>
      <c r="D23" s="8">
        <v>-1</v>
      </c>
      <c r="E23" s="8">
        <v>1</v>
      </c>
      <c r="F23" s="8">
        <v>1</v>
      </c>
      <c r="G23" s="8">
        <v>1</v>
      </c>
      <c r="H23" s="8">
        <v>0</v>
      </c>
      <c r="I23" s="8">
        <v>0</v>
      </c>
      <c r="J23" s="8">
        <v>0</v>
      </c>
      <c r="K23" s="8">
        <v>-1</v>
      </c>
      <c r="L23" s="8">
        <v>-1</v>
      </c>
      <c r="M23" s="8">
        <v>-1</v>
      </c>
      <c r="N23" s="8">
        <v>1</v>
      </c>
      <c r="O23" s="8">
        <v>1</v>
      </c>
      <c r="P23" s="8">
        <v>1</v>
      </c>
      <c r="Q23" s="8">
        <v>0</v>
      </c>
      <c r="R23" s="8">
        <v>0</v>
      </c>
      <c r="S23" s="8">
        <v>0</v>
      </c>
    </row>
    <row r="24" spans="1:33">
      <c r="A24" s="6">
        <v>3</v>
      </c>
      <c r="B24" s="8">
        <v>-1</v>
      </c>
      <c r="C24" s="8">
        <v>-1</v>
      </c>
      <c r="D24" s="8">
        <v>-1</v>
      </c>
      <c r="E24" s="8">
        <v>0</v>
      </c>
      <c r="F24" s="8">
        <v>0</v>
      </c>
      <c r="G24" s="8">
        <v>0</v>
      </c>
      <c r="H24" s="8">
        <v>1</v>
      </c>
      <c r="I24" s="8">
        <v>1</v>
      </c>
      <c r="J24" s="8">
        <v>1</v>
      </c>
      <c r="K24" s="8">
        <v>-1</v>
      </c>
      <c r="L24" s="8">
        <v>-1</v>
      </c>
      <c r="M24" s="8">
        <v>-1</v>
      </c>
      <c r="N24" s="8">
        <v>0</v>
      </c>
      <c r="O24" s="8">
        <v>0</v>
      </c>
      <c r="P24" s="8">
        <v>0</v>
      </c>
      <c r="Q24" s="8">
        <v>1</v>
      </c>
      <c r="R24" s="8">
        <v>1</v>
      </c>
      <c r="S24" s="8">
        <v>1</v>
      </c>
    </row>
    <row r="25" spans="1:33">
      <c r="A25" s="6">
        <v>4</v>
      </c>
      <c r="B25" s="8">
        <v>-1</v>
      </c>
      <c r="C25" s="8">
        <v>1</v>
      </c>
      <c r="D25" s="8">
        <v>0</v>
      </c>
      <c r="E25" s="8">
        <v>-1</v>
      </c>
      <c r="F25" s="8">
        <v>1</v>
      </c>
      <c r="G25" s="8">
        <v>0</v>
      </c>
      <c r="H25" s="8">
        <v>-1</v>
      </c>
      <c r="I25" s="8">
        <v>1</v>
      </c>
      <c r="J25" s="8">
        <v>0</v>
      </c>
      <c r="K25" s="8">
        <v>-1</v>
      </c>
      <c r="L25" s="8">
        <v>1</v>
      </c>
      <c r="M25" s="8">
        <v>0</v>
      </c>
      <c r="N25" s="8">
        <v>-1</v>
      </c>
      <c r="O25" s="8">
        <v>1</v>
      </c>
      <c r="P25" s="8">
        <v>0</v>
      </c>
      <c r="Q25" s="8">
        <v>-1</v>
      </c>
      <c r="R25" s="8">
        <v>1</v>
      </c>
      <c r="S25" s="8">
        <v>0</v>
      </c>
    </row>
    <row r="26" spans="1:33">
      <c r="A26" s="6">
        <v>5</v>
      </c>
      <c r="B26" s="8">
        <v>-1</v>
      </c>
      <c r="C26" s="8">
        <v>0</v>
      </c>
      <c r="D26" s="8">
        <v>1</v>
      </c>
      <c r="E26" s="8">
        <v>-1</v>
      </c>
      <c r="F26" s="8">
        <v>0</v>
      </c>
      <c r="G26" s="8">
        <v>1</v>
      </c>
      <c r="H26" s="8">
        <v>-1</v>
      </c>
      <c r="I26" s="8">
        <v>0</v>
      </c>
      <c r="J26" s="8">
        <v>1</v>
      </c>
      <c r="K26" s="8">
        <v>-1</v>
      </c>
      <c r="L26" s="8">
        <v>0</v>
      </c>
      <c r="M26" s="8">
        <v>1</v>
      </c>
      <c r="N26" s="8">
        <v>-1</v>
      </c>
      <c r="O26" s="8">
        <v>0</v>
      </c>
      <c r="P26" s="8">
        <v>1</v>
      </c>
      <c r="Q26" s="8">
        <v>-1</v>
      </c>
      <c r="R26" s="8">
        <v>0</v>
      </c>
      <c r="S26" s="8">
        <v>1</v>
      </c>
    </row>
    <row r="27" spans="1:33">
      <c r="A27" s="6">
        <v>6</v>
      </c>
      <c r="B27" s="8">
        <v>-1</v>
      </c>
      <c r="C27" s="8">
        <v>1</v>
      </c>
      <c r="D27" s="8">
        <v>0</v>
      </c>
      <c r="E27" s="8">
        <v>-1</v>
      </c>
      <c r="F27" s="8">
        <v>1</v>
      </c>
      <c r="G27" s="8">
        <v>0</v>
      </c>
      <c r="H27" s="8">
        <v>1</v>
      </c>
      <c r="I27" s="8">
        <v>0</v>
      </c>
      <c r="J27" s="8">
        <v>-1</v>
      </c>
      <c r="K27" s="8">
        <v>0</v>
      </c>
      <c r="L27" s="8">
        <v>-1</v>
      </c>
      <c r="M27" s="8">
        <v>1</v>
      </c>
      <c r="N27" s="8">
        <v>1</v>
      </c>
      <c r="O27" s="8">
        <v>0</v>
      </c>
      <c r="P27" s="8">
        <v>-1</v>
      </c>
      <c r="Q27" s="8">
        <v>0</v>
      </c>
      <c r="R27" s="8">
        <v>-1</v>
      </c>
      <c r="S27" s="8">
        <v>1</v>
      </c>
    </row>
    <row r="28" spans="1:33">
      <c r="A28" s="6">
        <v>7</v>
      </c>
      <c r="B28" s="8">
        <v>-1</v>
      </c>
      <c r="C28" s="8">
        <v>0</v>
      </c>
      <c r="D28" s="8">
        <v>1</v>
      </c>
      <c r="E28" s="8">
        <v>-1</v>
      </c>
      <c r="F28" s="8">
        <v>0</v>
      </c>
      <c r="G28" s="8">
        <v>1</v>
      </c>
      <c r="H28" s="8">
        <v>0</v>
      </c>
      <c r="I28" s="8">
        <v>1</v>
      </c>
      <c r="J28" s="8">
        <v>-1</v>
      </c>
      <c r="K28" s="8">
        <v>1</v>
      </c>
      <c r="L28" s="8">
        <v>-1</v>
      </c>
      <c r="M28" s="8">
        <v>0</v>
      </c>
      <c r="N28" s="8">
        <v>0</v>
      </c>
      <c r="O28" s="8">
        <v>1</v>
      </c>
      <c r="P28" s="8">
        <v>-1</v>
      </c>
      <c r="Q28" s="8">
        <v>1</v>
      </c>
      <c r="R28" s="8">
        <v>-1</v>
      </c>
      <c r="S28" s="8">
        <v>0</v>
      </c>
    </row>
    <row r="29" spans="1:33">
      <c r="A29" s="6">
        <v>8</v>
      </c>
      <c r="B29" s="8">
        <v>-1</v>
      </c>
      <c r="C29" s="8">
        <v>1</v>
      </c>
      <c r="D29" s="8">
        <v>0</v>
      </c>
      <c r="E29" s="8">
        <v>1</v>
      </c>
      <c r="F29" s="8">
        <v>0</v>
      </c>
      <c r="G29" s="8">
        <v>-1</v>
      </c>
      <c r="H29" s="8">
        <v>-1</v>
      </c>
      <c r="I29" s="8">
        <v>1</v>
      </c>
      <c r="J29" s="8">
        <v>0</v>
      </c>
      <c r="K29" s="8">
        <v>0</v>
      </c>
      <c r="L29" s="8">
        <v>-1</v>
      </c>
      <c r="M29" s="8">
        <v>1</v>
      </c>
      <c r="N29" s="8">
        <v>0</v>
      </c>
      <c r="O29" s="8">
        <v>-1</v>
      </c>
      <c r="P29" s="8">
        <v>1</v>
      </c>
      <c r="Q29" s="8">
        <v>1</v>
      </c>
      <c r="R29" s="8">
        <v>0</v>
      </c>
      <c r="S29" s="8">
        <v>-1</v>
      </c>
    </row>
    <row r="30" spans="1:33">
      <c r="A30" s="6">
        <v>9</v>
      </c>
      <c r="B30" s="8">
        <v>-1</v>
      </c>
      <c r="C30" s="8">
        <v>0</v>
      </c>
      <c r="D30" s="8">
        <v>1</v>
      </c>
      <c r="E30" s="8">
        <v>0</v>
      </c>
      <c r="F30" s="8">
        <v>1</v>
      </c>
      <c r="G30" s="8">
        <v>-1</v>
      </c>
      <c r="H30" s="8">
        <v>-1</v>
      </c>
      <c r="I30" s="8">
        <v>0</v>
      </c>
      <c r="J30" s="8">
        <v>1</v>
      </c>
      <c r="K30" s="8">
        <v>1</v>
      </c>
      <c r="L30" s="8">
        <v>-1</v>
      </c>
      <c r="M30" s="8">
        <v>0</v>
      </c>
      <c r="N30" s="8">
        <v>1</v>
      </c>
      <c r="O30" s="8">
        <v>-1</v>
      </c>
      <c r="P30" s="8">
        <v>0</v>
      </c>
      <c r="Q30" s="8">
        <v>0</v>
      </c>
      <c r="R30" s="8">
        <v>1</v>
      </c>
      <c r="S30" s="8">
        <v>-1</v>
      </c>
    </row>
    <row r="31" spans="1:33">
      <c r="A31" s="6">
        <v>10</v>
      </c>
      <c r="B31" s="8">
        <v>-1</v>
      </c>
      <c r="C31" s="8">
        <v>1</v>
      </c>
      <c r="D31" s="8">
        <v>0</v>
      </c>
      <c r="E31" s="8">
        <v>1</v>
      </c>
      <c r="F31" s="8">
        <v>0</v>
      </c>
      <c r="G31" s="8">
        <v>-1</v>
      </c>
      <c r="H31" s="8">
        <v>0</v>
      </c>
      <c r="I31" s="8">
        <v>-1</v>
      </c>
      <c r="J31" s="8">
        <v>1</v>
      </c>
      <c r="K31" s="8">
        <v>1</v>
      </c>
      <c r="L31" s="8">
        <v>0</v>
      </c>
      <c r="M31" s="8">
        <v>-1</v>
      </c>
      <c r="N31" s="8">
        <v>-1</v>
      </c>
      <c r="O31" s="8">
        <v>1</v>
      </c>
      <c r="P31" s="8">
        <v>0</v>
      </c>
      <c r="Q31" s="8">
        <v>0</v>
      </c>
      <c r="R31" s="8">
        <v>-1</v>
      </c>
      <c r="S31" s="8">
        <v>1</v>
      </c>
    </row>
    <row r="32" spans="1:33">
      <c r="A32" s="6">
        <v>11</v>
      </c>
      <c r="B32" s="8">
        <v>-1</v>
      </c>
      <c r="C32" s="8">
        <v>0</v>
      </c>
      <c r="D32" s="8">
        <v>1</v>
      </c>
      <c r="E32" s="8">
        <v>0</v>
      </c>
      <c r="F32" s="8">
        <v>1</v>
      </c>
      <c r="G32" s="8">
        <v>-1</v>
      </c>
      <c r="H32" s="8">
        <v>1</v>
      </c>
      <c r="I32" s="8">
        <v>-1</v>
      </c>
      <c r="J32" s="8">
        <v>0</v>
      </c>
      <c r="K32" s="8">
        <v>0</v>
      </c>
      <c r="L32" s="8">
        <v>1</v>
      </c>
      <c r="M32" s="8">
        <v>-1</v>
      </c>
      <c r="N32" s="8">
        <v>-1</v>
      </c>
      <c r="O32" s="8">
        <v>0</v>
      </c>
      <c r="P32" s="8">
        <v>1</v>
      </c>
      <c r="Q32" s="8">
        <v>1</v>
      </c>
      <c r="R32" s="8">
        <v>-1</v>
      </c>
      <c r="S32" s="8">
        <v>0</v>
      </c>
    </row>
    <row r="33" spans="1:19">
      <c r="A33" s="6">
        <v>12</v>
      </c>
      <c r="B33" s="8">
        <v>-1</v>
      </c>
      <c r="C33" s="8">
        <v>1</v>
      </c>
      <c r="D33" s="8">
        <v>0</v>
      </c>
      <c r="E33" s="8">
        <v>0</v>
      </c>
      <c r="F33" s="8">
        <v>-1</v>
      </c>
      <c r="G33" s="8">
        <v>1</v>
      </c>
      <c r="H33" s="8">
        <v>1</v>
      </c>
      <c r="I33" s="8">
        <v>0</v>
      </c>
      <c r="J33" s="8">
        <v>-1</v>
      </c>
      <c r="K33" s="8">
        <v>1</v>
      </c>
      <c r="L33" s="8">
        <v>0</v>
      </c>
      <c r="M33" s="8">
        <v>-1</v>
      </c>
      <c r="N33" s="8">
        <v>0</v>
      </c>
      <c r="O33" s="8">
        <v>-1</v>
      </c>
      <c r="P33" s="8">
        <v>1</v>
      </c>
      <c r="Q33" s="8">
        <v>-1</v>
      </c>
      <c r="R33" s="8">
        <v>1</v>
      </c>
      <c r="S33" s="8">
        <v>0</v>
      </c>
    </row>
    <row r="34" spans="1:19">
      <c r="A34" s="6">
        <v>13</v>
      </c>
      <c r="B34" s="8">
        <v>-1</v>
      </c>
      <c r="C34" s="8">
        <v>0</v>
      </c>
      <c r="D34" s="8">
        <v>1</v>
      </c>
      <c r="E34" s="8">
        <v>1</v>
      </c>
      <c r="F34" s="8">
        <v>-1</v>
      </c>
      <c r="G34" s="8">
        <v>0</v>
      </c>
      <c r="H34" s="8">
        <v>0</v>
      </c>
      <c r="I34" s="8">
        <v>1</v>
      </c>
      <c r="J34" s="8">
        <v>-1</v>
      </c>
      <c r="K34" s="8">
        <v>0</v>
      </c>
      <c r="L34" s="8">
        <v>1</v>
      </c>
      <c r="M34" s="8">
        <v>-1</v>
      </c>
      <c r="N34" s="8">
        <v>1</v>
      </c>
      <c r="O34" s="8">
        <v>-1</v>
      </c>
      <c r="P34" s="8">
        <v>0</v>
      </c>
      <c r="Q34" s="8">
        <v>-1</v>
      </c>
      <c r="R34" s="8">
        <v>0</v>
      </c>
      <c r="S34" s="8">
        <v>1</v>
      </c>
    </row>
    <row r="36" spans="1:19">
      <c r="A36" s="6" t="s">
        <v>72</v>
      </c>
      <c r="B36" s="6">
        <v>1</v>
      </c>
      <c r="C36" s="6">
        <v>2</v>
      </c>
      <c r="D36" s="6">
        <v>3</v>
      </c>
      <c r="E36" s="6">
        <v>4</v>
      </c>
      <c r="F36" s="6">
        <v>5</v>
      </c>
      <c r="G36" s="6">
        <v>6</v>
      </c>
      <c r="H36" s="6">
        <v>7</v>
      </c>
      <c r="I36" s="6">
        <v>8</v>
      </c>
      <c r="J36" s="6">
        <v>9</v>
      </c>
      <c r="K36" s="6">
        <v>10</v>
      </c>
      <c r="L36" s="6">
        <v>11</v>
      </c>
      <c r="M36" s="6">
        <v>12</v>
      </c>
      <c r="N36" s="6">
        <v>13</v>
      </c>
    </row>
    <row r="37" spans="1:19">
      <c r="A37" s="6">
        <v>1</v>
      </c>
      <c r="B37" s="8">
        <f t="array" ref="B37:N49">MMULT(tX,X)</f>
        <v>18</v>
      </c>
      <c r="C37" s="8">
        <v>0</v>
      </c>
      <c r="D37" s="8">
        <v>0</v>
      </c>
      <c r="E37" s="8">
        <v>0</v>
      </c>
      <c r="F37" s="8">
        <v>0</v>
      </c>
      <c r="G37" s="8">
        <v>0</v>
      </c>
      <c r="H37" s="8">
        <v>0</v>
      </c>
      <c r="I37" s="8">
        <v>0</v>
      </c>
      <c r="J37" s="8">
        <v>0</v>
      </c>
      <c r="K37" s="8">
        <v>0</v>
      </c>
      <c r="L37" s="8">
        <v>0</v>
      </c>
      <c r="M37" s="8">
        <v>0</v>
      </c>
      <c r="N37" s="8">
        <v>0</v>
      </c>
    </row>
    <row r="38" spans="1:19">
      <c r="A38" s="6">
        <v>2</v>
      </c>
      <c r="B38" s="8">
        <v>0</v>
      </c>
      <c r="C38" s="8">
        <v>12</v>
      </c>
      <c r="D38" s="8">
        <v>6</v>
      </c>
      <c r="E38" s="8">
        <v>0</v>
      </c>
      <c r="F38" s="8">
        <v>0</v>
      </c>
      <c r="G38" s="8">
        <v>0</v>
      </c>
      <c r="H38" s="8">
        <v>0</v>
      </c>
      <c r="I38" s="8">
        <v>0</v>
      </c>
      <c r="J38" s="8">
        <v>0</v>
      </c>
      <c r="K38" s="8">
        <v>0</v>
      </c>
      <c r="L38" s="8">
        <v>0</v>
      </c>
      <c r="M38" s="8">
        <v>0</v>
      </c>
      <c r="N38" s="8">
        <v>0</v>
      </c>
    </row>
    <row r="39" spans="1:19">
      <c r="A39" s="6">
        <v>3</v>
      </c>
      <c r="B39" s="8">
        <v>0</v>
      </c>
      <c r="C39" s="8">
        <v>6</v>
      </c>
      <c r="D39" s="8">
        <v>12</v>
      </c>
      <c r="E39" s="8">
        <v>0</v>
      </c>
      <c r="F39" s="8">
        <v>0</v>
      </c>
      <c r="G39" s="8">
        <v>0</v>
      </c>
      <c r="H39" s="8">
        <v>0</v>
      </c>
      <c r="I39" s="8">
        <v>0</v>
      </c>
      <c r="J39" s="8">
        <v>0</v>
      </c>
      <c r="K39" s="8">
        <v>0</v>
      </c>
      <c r="L39" s="8">
        <v>0</v>
      </c>
      <c r="M39" s="8">
        <v>0</v>
      </c>
      <c r="N39" s="8">
        <v>0</v>
      </c>
    </row>
    <row r="40" spans="1:19">
      <c r="A40" s="6">
        <v>4</v>
      </c>
      <c r="B40" s="8">
        <v>0</v>
      </c>
      <c r="C40" s="8">
        <v>0</v>
      </c>
      <c r="D40" s="8">
        <v>0</v>
      </c>
      <c r="E40" s="8">
        <v>12</v>
      </c>
      <c r="F40" s="8">
        <v>6</v>
      </c>
      <c r="G40" s="8">
        <v>0</v>
      </c>
      <c r="H40" s="8">
        <v>0</v>
      </c>
      <c r="I40" s="8">
        <v>0</v>
      </c>
      <c r="J40" s="8">
        <v>0</v>
      </c>
      <c r="K40" s="8">
        <v>0</v>
      </c>
      <c r="L40" s="8">
        <v>0</v>
      </c>
      <c r="M40" s="8">
        <v>0</v>
      </c>
      <c r="N40" s="8">
        <v>0</v>
      </c>
    </row>
    <row r="41" spans="1:19">
      <c r="A41" s="6">
        <v>5</v>
      </c>
      <c r="B41" s="8">
        <v>0</v>
      </c>
      <c r="C41" s="8">
        <v>0</v>
      </c>
      <c r="D41" s="8">
        <v>0</v>
      </c>
      <c r="E41" s="8">
        <v>6</v>
      </c>
      <c r="F41" s="8">
        <v>12</v>
      </c>
      <c r="G41" s="8">
        <v>0</v>
      </c>
      <c r="H41" s="8">
        <v>0</v>
      </c>
      <c r="I41" s="8">
        <v>0</v>
      </c>
      <c r="J41" s="8">
        <v>0</v>
      </c>
      <c r="K41" s="8">
        <v>0</v>
      </c>
      <c r="L41" s="8">
        <v>0</v>
      </c>
      <c r="M41" s="8">
        <v>0</v>
      </c>
      <c r="N41" s="8">
        <v>0</v>
      </c>
    </row>
    <row r="42" spans="1:19">
      <c r="A42" s="6">
        <v>6</v>
      </c>
      <c r="B42" s="8">
        <v>0</v>
      </c>
      <c r="C42" s="8">
        <v>0</v>
      </c>
      <c r="D42" s="8">
        <v>0</v>
      </c>
      <c r="E42" s="8">
        <v>0</v>
      </c>
      <c r="F42" s="8">
        <v>0</v>
      </c>
      <c r="G42" s="8">
        <v>12</v>
      </c>
      <c r="H42" s="8">
        <v>6</v>
      </c>
      <c r="I42" s="8">
        <v>0</v>
      </c>
      <c r="J42" s="8">
        <v>0</v>
      </c>
      <c r="K42" s="8">
        <v>0</v>
      </c>
      <c r="L42" s="8">
        <v>0</v>
      </c>
      <c r="M42" s="8">
        <v>0</v>
      </c>
      <c r="N42" s="8">
        <v>0</v>
      </c>
    </row>
    <row r="43" spans="1:19">
      <c r="A43" s="6">
        <v>7</v>
      </c>
      <c r="B43" s="8">
        <v>0</v>
      </c>
      <c r="C43" s="8">
        <v>0</v>
      </c>
      <c r="D43" s="8">
        <v>0</v>
      </c>
      <c r="E43" s="8">
        <v>0</v>
      </c>
      <c r="F43" s="8">
        <v>0</v>
      </c>
      <c r="G43" s="8">
        <v>6</v>
      </c>
      <c r="H43" s="8">
        <v>12</v>
      </c>
      <c r="I43" s="8">
        <v>0</v>
      </c>
      <c r="J43" s="8">
        <v>0</v>
      </c>
      <c r="K43" s="8">
        <v>0</v>
      </c>
      <c r="L43" s="8">
        <v>0</v>
      </c>
      <c r="M43" s="8">
        <v>0</v>
      </c>
      <c r="N43" s="8">
        <v>0</v>
      </c>
    </row>
    <row r="44" spans="1:19">
      <c r="A44" s="6">
        <v>8</v>
      </c>
      <c r="B44" s="8">
        <v>0</v>
      </c>
      <c r="C44" s="8">
        <v>0</v>
      </c>
      <c r="D44" s="8">
        <v>0</v>
      </c>
      <c r="E44" s="8">
        <v>0</v>
      </c>
      <c r="F44" s="8">
        <v>0</v>
      </c>
      <c r="G44" s="8">
        <v>0</v>
      </c>
      <c r="H44" s="8">
        <v>0</v>
      </c>
      <c r="I44" s="8">
        <v>12</v>
      </c>
      <c r="J44" s="8">
        <v>6</v>
      </c>
      <c r="K44" s="8">
        <v>0</v>
      </c>
      <c r="L44" s="8">
        <v>0</v>
      </c>
      <c r="M44" s="8">
        <v>0</v>
      </c>
      <c r="N44" s="8">
        <v>0</v>
      </c>
    </row>
    <row r="45" spans="1:19">
      <c r="A45" s="6">
        <v>9</v>
      </c>
      <c r="B45" s="8">
        <v>0</v>
      </c>
      <c r="C45" s="8">
        <v>0</v>
      </c>
      <c r="D45" s="8">
        <v>0</v>
      </c>
      <c r="E45" s="8">
        <v>0</v>
      </c>
      <c r="F45" s="8">
        <v>0</v>
      </c>
      <c r="G45" s="8">
        <v>0</v>
      </c>
      <c r="H45" s="8">
        <v>0</v>
      </c>
      <c r="I45" s="8">
        <v>6</v>
      </c>
      <c r="J45" s="8">
        <v>12</v>
      </c>
      <c r="K45" s="8">
        <v>0</v>
      </c>
      <c r="L45" s="8">
        <v>0</v>
      </c>
      <c r="M45" s="8">
        <v>0</v>
      </c>
      <c r="N45" s="8">
        <v>0</v>
      </c>
    </row>
    <row r="46" spans="1:19">
      <c r="A46" s="6">
        <v>10</v>
      </c>
      <c r="B46" s="8">
        <v>0</v>
      </c>
      <c r="C46" s="8">
        <v>0</v>
      </c>
      <c r="D46" s="8">
        <v>0</v>
      </c>
      <c r="E46" s="8">
        <v>0</v>
      </c>
      <c r="F46" s="8">
        <v>0</v>
      </c>
      <c r="G46" s="8">
        <v>0</v>
      </c>
      <c r="H46" s="8">
        <v>0</v>
      </c>
      <c r="I46" s="8">
        <v>0</v>
      </c>
      <c r="J46" s="8">
        <v>0</v>
      </c>
      <c r="K46" s="8">
        <v>12</v>
      </c>
      <c r="L46" s="8">
        <v>6</v>
      </c>
      <c r="M46" s="8">
        <v>0</v>
      </c>
      <c r="N46" s="8">
        <v>0</v>
      </c>
    </row>
    <row r="47" spans="1:19">
      <c r="A47" s="6">
        <v>11</v>
      </c>
      <c r="B47" s="8">
        <v>0</v>
      </c>
      <c r="C47" s="8">
        <v>0</v>
      </c>
      <c r="D47" s="8">
        <v>0</v>
      </c>
      <c r="E47" s="8">
        <v>0</v>
      </c>
      <c r="F47" s="8">
        <v>0</v>
      </c>
      <c r="G47" s="8">
        <v>0</v>
      </c>
      <c r="H47" s="8">
        <v>0</v>
      </c>
      <c r="I47" s="8">
        <v>0</v>
      </c>
      <c r="J47" s="8">
        <v>0</v>
      </c>
      <c r="K47" s="8">
        <v>6</v>
      </c>
      <c r="L47" s="8">
        <v>12</v>
      </c>
      <c r="M47" s="8">
        <v>0</v>
      </c>
      <c r="N47" s="8">
        <v>0</v>
      </c>
    </row>
    <row r="48" spans="1:19">
      <c r="A48" s="6">
        <v>12</v>
      </c>
      <c r="B48" s="8">
        <v>0</v>
      </c>
      <c r="C48" s="8">
        <v>0</v>
      </c>
      <c r="D48" s="8">
        <v>0</v>
      </c>
      <c r="E48" s="8">
        <v>0</v>
      </c>
      <c r="F48" s="8">
        <v>0</v>
      </c>
      <c r="G48" s="8">
        <v>0</v>
      </c>
      <c r="H48" s="8">
        <v>0</v>
      </c>
      <c r="I48" s="8">
        <v>0</v>
      </c>
      <c r="J48" s="8">
        <v>0</v>
      </c>
      <c r="K48" s="8">
        <v>0</v>
      </c>
      <c r="L48" s="8">
        <v>0</v>
      </c>
      <c r="M48" s="8">
        <v>12</v>
      </c>
      <c r="N48" s="8">
        <v>6</v>
      </c>
    </row>
    <row r="49" spans="1:14">
      <c r="A49" s="6">
        <v>13</v>
      </c>
      <c r="B49" s="8">
        <v>0</v>
      </c>
      <c r="C49" s="8">
        <v>0</v>
      </c>
      <c r="D49" s="8">
        <v>0</v>
      </c>
      <c r="E49" s="8">
        <v>0</v>
      </c>
      <c r="F49" s="8">
        <v>0</v>
      </c>
      <c r="G49" s="8">
        <v>0</v>
      </c>
      <c r="H49" s="8">
        <v>0</v>
      </c>
      <c r="I49" s="8">
        <v>0</v>
      </c>
      <c r="J49" s="8">
        <v>0</v>
      </c>
      <c r="K49" s="8">
        <v>0</v>
      </c>
      <c r="L49" s="8">
        <v>0</v>
      </c>
      <c r="M49" s="8">
        <v>6</v>
      </c>
      <c r="N49" s="8">
        <v>12</v>
      </c>
    </row>
    <row r="51" spans="1:14">
      <c r="A51" s="6" t="s">
        <v>73</v>
      </c>
      <c r="B51" s="6">
        <v>1</v>
      </c>
      <c r="C51" s="6">
        <v>2</v>
      </c>
      <c r="D51" s="6">
        <v>3</v>
      </c>
      <c r="E51" s="6">
        <v>4</v>
      </c>
      <c r="F51" s="6">
        <v>5</v>
      </c>
      <c r="G51" s="6">
        <v>6</v>
      </c>
      <c r="H51" s="6">
        <v>7</v>
      </c>
      <c r="I51" s="6">
        <v>8</v>
      </c>
      <c r="J51" s="6">
        <v>9</v>
      </c>
      <c r="K51" s="6">
        <v>10</v>
      </c>
      <c r="L51" s="6">
        <v>11</v>
      </c>
      <c r="M51" s="6">
        <v>12</v>
      </c>
      <c r="N51" s="6">
        <v>13</v>
      </c>
    </row>
    <row r="52" spans="1:14">
      <c r="A52" s="6">
        <v>1</v>
      </c>
      <c r="B52" s="8">
        <f t="array" ref="B52:N64">MINVERSE(Info)</f>
        <v>5.5555555555555552E-2</v>
      </c>
      <c r="C52" s="8">
        <v>0</v>
      </c>
      <c r="D52" s="8">
        <v>0</v>
      </c>
      <c r="E52" s="8">
        <v>0</v>
      </c>
      <c r="F52" s="8">
        <v>0</v>
      </c>
      <c r="G52" s="8">
        <v>0</v>
      </c>
      <c r="H52" s="8">
        <v>0</v>
      </c>
      <c r="I52" s="8">
        <v>0</v>
      </c>
      <c r="J52" s="8">
        <v>0</v>
      </c>
      <c r="K52" s="8">
        <v>0</v>
      </c>
      <c r="L52" s="8">
        <v>0</v>
      </c>
      <c r="M52" s="8">
        <v>0</v>
      </c>
      <c r="N52" s="8">
        <v>0</v>
      </c>
    </row>
    <row r="53" spans="1:14">
      <c r="A53" s="6">
        <v>2</v>
      </c>
      <c r="B53" s="8">
        <v>0</v>
      </c>
      <c r="C53" s="8">
        <v>0.1111111111111111</v>
      </c>
      <c r="D53" s="8">
        <v>-5.5555555555555552E-2</v>
      </c>
      <c r="E53" s="8">
        <v>0</v>
      </c>
      <c r="F53" s="8">
        <v>0</v>
      </c>
      <c r="G53" s="8">
        <v>0</v>
      </c>
      <c r="H53" s="8">
        <v>0</v>
      </c>
      <c r="I53" s="8">
        <v>0</v>
      </c>
      <c r="J53" s="8">
        <v>0</v>
      </c>
      <c r="K53" s="8">
        <v>0</v>
      </c>
      <c r="L53" s="8">
        <v>0</v>
      </c>
      <c r="M53" s="8">
        <v>0</v>
      </c>
      <c r="N53" s="8">
        <v>0</v>
      </c>
    </row>
    <row r="54" spans="1:14">
      <c r="A54" s="6">
        <v>3</v>
      </c>
      <c r="B54" s="8">
        <v>0</v>
      </c>
      <c r="C54" s="8">
        <v>-5.5555555555555552E-2</v>
      </c>
      <c r="D54" s="8">
        <v>0.1111111111111111</v>
      </c>
      <c r="E54" s="8">
        <v>0</v>
      </c>
      <c r="F54" s="8">
        <v>0</v>
      </c>
      <c r="G54" s="8">
        <v>0</v>
      </c>
      <c r="H54" s="8">
        <v>0</v>
      </c>
      <c r="I54" s="8">
        <v>0</v>
      </c>
      <c r="J54" s="8">
        <v>0</v>
      </c>
      <c r="K54" s="8">
        <v>0</v>
      </c>
      <c r="L54" s="8">
        <v>0</v>
      </c>
      <c r="M54" s="8">
        <v>0</v>
      </c>
      <c r="N54" s="8">
        <v>0</v>
      </c>
    </row>
    <row r="55" spans="1:14">
      <c r="A55" s="6">
        <v>4</v>
      </c>
      <c r="B55" s="8">
        <v>0</v>
      </c>
      <c r="C55" s="8">
        <v>0</v>
      </c>
      <c r="D55" s="8">
        <v>0</v>
      </c>
      <c r="E55" s="8">
        <v>0.1111111111111111</v>
      </c>
      <c r="F55" s="8">
        <v>-5.5555555555555552E-2</v>
      </c>
      <c r="G55" s="8">
        <v>0</v>
      </c>
      <c r="H55" s="8">
        <v>0</v>
      </c>
      <c r="I55" s="8">
        <v>0</v>
      </c>
      <c r="J55" s="8">
        <v>0</v>
      </c>
      <c r="K55" s="8">
        <v>0</v>
      </c>
      <c r="L55" s="8">
        <v>0</v>
      </c>
      <c r="M55" s="8">
        <v>0</v>
      </c>
      <c r="N55" s="8">
        <v>0</v>
      </c>
    </row>
    <row r="56" spans="1:14">
      <c r="A56" s="6">
        <v>5</v>
      </c>
      <c r="B56" s="8">
        <v>0</v>
      </c>
      <c r="C56" s="8">
        <v>0</v>
      </c>
      <c r="D56" s="8">
        <v>0</v>
      </c>
      <c r="E56" s="8">
        <v>-5.5555555555555552E-2</v>
      </c>
      <c r="F56" s="8">
        <v>0.1111111111111111</v>
      </c>
      <c r="G56" s="8">
        <v>0</v>
      </c>
      <c r="H56" s="8">
        <v>0</v>
      </c>
      <c r="I56" s="8">
        <v>0</v>
      </c>
      <c r="J56" s="8">
        <v>0</v>
      </c>
      <c r="K56" s="8">
        <v>0</v>
      </c>
      <c r="L56" s="8">
        <v>0</v>
      </c>
      <c r="M56" s="8">
        <v>0</v>
      </c>
      <c r="N56" s="8">
        <v>0</v>
      </c>
    </row>
    <row r="57" spans="1:14">
      <c r="A57" s="6">
        <v>6</v>
      </c>
      <c r="B57" s="8">
        <v>0</v>
      </c>
      <c r="C57" s="8">
        <v>0</v>
      </c>
      <c r="D57" s="8">
        <v>0</v>
      </c>
      <c r="E57" s="8">
        <v>0</v>
      </c>
      <c r="F57" s="8">
        <v>0</v>
      </c>
      <c r="G57" s="8">
        <v>0.1111111111111111</v>
      </c>
      <c r="H57" s="8">
        <v>-5.5555555555555552E-2</v>
      </c>
      <c r="I57" s="8">
        <v>0</v>
      </c>
      <c r="J57" s="8">
        <v>0</v>
      </c>
      <c r="K57" s="8">
        <v>0</v>
      </c>
      <c r="L57" s="8">
        <v>0</v>
      </c>
      <c r="M57" s="8">
        <v>0</v>
      </c>
      <c r="N57" s="8">
        <v>0</v>
      </c>
    </row>
    <row r="58" spans="1:14">
      <c r="A58" s="6">
        <v>7</v>
      </c>
      <c r="B58" s="8">
        <v>0</v>
      </c>
      <c r="C58" s="8">
        <v>0</v>
      </c>
      <c r="D58" s="8">
        <v>0</v>
      </c>
      <c r="E58" s="8">
        <v>0</v>
      </c>
      <c r="F58" s="8">
        <v>0</v>
      </c>
      <c r="G58" s="8">
        <v>-5.5555555555555552E-2</v>
      </c>
      <c r="H58" s="8">
        <v>0.1111111111111111</v>
      </c>
      <c r="I58" s="8">
        <v>0</v>
      </c>
      <c r="J58" s="8">
        <v>0</v>
      </c>
      <c r="K58" s="8">
        <v>0</v>
      </c>
      <c r="L58" s="8">
        <v>0</v>
      </c>
      <c r="M58" s="8">
        <v>0</v>
      </c>
      <c r="N58" s="8">
        <v>0</v>
      </c>
    </row>
    <row r="59" spans="1:14">
      <c r="A59" s="6">
        <v>8</v>
      </c>
      <c r="B59" s="8">
        <v>0</v>
      </c>
      <c r="C59" s="8">
        <v>0</v>
      </c>
      <c r="D59" s="8">
        <v>0</v>
      </c>
      <c r="E59" s="8">
        <v>0</v>
      </c>
      <c r="F59" s="8">
        <v>0</v>
      </c>
      <c r="G59" s="8">
        <v>0</v>
      </c>
      <c r="H59" s="8">
        <v>0</v>
      </c>
      <c r="I59" s="8">
        <v>0.1111111111111111</v>
      </c>
      <c r="J59" s="8">
        <v>-5.5555555555555552E-2</v>
      </c>
      <c r="K59" s="8">
        <v>0</v>
      </c>
      <c r="L59" s="8">
        <v>0</v>
      </c>
      <c r="M59" s="8">
        <v>0</v>
      </c>
      <c r="N59" s="8">
        <v>0</v>
      </c>
    </row>
    <row r="60" spans="1:14">
      <c r="A60" s="6">
        <v>9</v>
      </c>
      <c r="B60" s="8">
        <v>0</v>
      </c>
      <c r="C60" s="8">
        <v>0</v>
      </c>
      <c r="D60" s="8">
        <v>0</v>
      </c>
      <c r="E60" s="8">
        <v>0</v>
      </c>
      <c r="F60" s="8">
        <v>0</v>
      </c>
      <c r="G60" s="8">
        <v>0</v>
      </c>
      <c r="H60" s="8">
        <v>0</v>
      </c>
      <c r="I60" s="8">
        <v>-5.5555555555555552E-2</v>
      </c>
      <c r="J60" s="8">
        <v>0.1111111111111111</v>
      </c>
      <c r="K60" s="8">
        <v>0</v>
      </c>
      <c r="L60" s="8">
        <v>0</v>
      </c>
      <c r="M60" s="8">
        <v>0</v>
      </c>
      <c r="N60" s="8">
        <v>0</v>
      </c>
    </row>
    <row r="61" spans="1:14">
      <c r="A61" s="6">
        <v>10</v>
      </c>
      <c r="B61" s="8">
        <v>0</v>
      </c>
      <c r="C61" s="8">
        <v>0</v>
      </c>
      <c r="D61" s="8">
        <v>0</v>
      </c>
      <c r="E61" s="8">
        <v>0</v>
      </c>
      <c r="F61" s="8">
        <v>0</v>
      </c>
      <c r="G61" s="8">
        <v>0</v>
      </c>
      <c r="H61" s="8">
        <v>0</v>
      </c>
      <c r="I61" s="8">
        <v>0</v>
      </c>
      <c r="J61" s="8">
        <v>0</v>
      </c>
      <c r="K61" s="8">
        <v>0.1111111111111111</v>
      </c>
      <c r="L61" s="8">
        <v>-5.5555555555555552E-2</v>
      </c>
      <c r="M61" s="8">
        <v>0</v>
      </c>
      <c r="N61" s="8">
        <v>0</v>
      </c>
    </row>
    <row r="62" spans="1:14">
      <c r="A62" s="6">
        <v>11</v>
      </c>
      <c r="B62" s="8">
        <v>0</v>
      </c>
      <c r="C62" s="8">
        <v>0</v>
      </c>
      <c r="D62" s="8">
        <v>0</v>
      </c>
      <c r="E62" s="8">
        <v>0</v>
      </c>
      <c r="F62" s="8">
        <v>0</v>
      </c>
      <c r="G62" s="8">
        <v>0</v>
      </c>
      <c r="H62" s="8">
        <v>0</v>
      </c>
      <c r="I62" s="8">
        <v>0</v>
      </c>
      <c r="J62" s="8">
        <v>0</v>
      </c>
      <c r="K62" s="8">
        <v>-5.5555555555555552E-2</v>
      </c>
      <c r="L62" s="8">
        <v>0.1111111111111111</v>
      </c>
      <c r="M62" s="8">
        <v>0</v>
      </c>
      <c r="N62" s="8">
        <v>0</v>
      </c>
    </row>
    <row r="63" spans="1:14">
      <c r="A63" s="6">
        <v>12</v>
      </c>
      <c r="B63" s="8">
        <v>0</v>
      </c>
      <c r="C63" s="8">
        <v>0</v>
      </c>
      <c r="D63" s="8">
        <v>0</v>
      </c>
      <c r="E63" s="8">
        <v>0</v>
      </c>
      <c r="F63" s="8">
        <v>0</v>
      </c>
      <c r="G63" s="8">
        <v>0</v>
      </c>
      <c r="H63" s="8">
        <v>0</v>
      </c>
      <c r="I63" s="8">
        <v>0</v>
      </c>
      <c r="J63" s="8">
        <v>0</v>
      </c>
      <c r="K63" s="8">
        <v>0</v>
      </c>
      <c r="L63" s="8">
        <v>0</v>
      </c>
      <c r="M63" s="8">
        <v>0.1111111111111111</v>
      </c>
      <c r="N63" s="8">
        <v>-5.5555555555555552E-2</v>
      </c>
    </row>
    <row r="64" spans="1:14">
      <c r="A64" s="6">
        <v>13</v>
      </c>
      <c r="B64" s="8">
        <v>0</v>
      </c>
      <c r="C64" s="8">
        <v>0</v>
      </c>
      <c r="D64" s="8">
        <v>0</v>
      </c>
      <c r="E64" s="8">
        <v>0</v>
      </c>
      <c r="F64" s="8">
        <v>0</v>
      </c>
      <c r="G64" s="8">
        <v>0</v>
      </c>
      <c r="H64" s="8">
        <v>0</v>
      </c>
      <c r="I64" s="8">
        <v>0</v>
      </c>
      <c r="J64" s="8">
        <v>0</v>
      </c>
      <c r="K64" s="8">
        <v>0</v>
      </c>
      <c r="L64" s="8">
        <v>0</v>
      </c>
      <c r="M64" s="8">
        <v>-5.5555555555555552E-2</v>
      </c>
      <c r="N64" s="8">
        <v>0.1111111111111111</v>
      </c>
    </row>
    <row r="66" spans="1:19">
      <c r="A66" s="6" t="s">
        <v>74</v>
      </c>
      <c r="B66" s="6">
        <v>1</v>
      </c>
      <c r="C66" s="6">
        <v>2</v>
      </c>
      <c r="D66" s="6">
        <v>3</v>
      </c>
      <c r="E66" s="6">
        <v>4</v>
      </c>
      <c r="F66" s="6">
        <v>5</v>
      </c>
      <c r="G66" s="6">
        <v>6</v>
      </c>
      <c r="H66" s="6">
        <v>7</v>
      </c>
      <c r="I66" s="6">
        <v>8</v>
      </c>
      <c r="J66" s="6">
        <v>9</v>
      </c>
      <c r="K66" s="6">
        <v>10</v>
      </c>
      <c r="L66" s="6">
        <v>11</v>
      </c>
      <c r="M66" s="6">
        <v>12</v>
      </c>
      <c r="N66" s="6">
        <v>13</v>
      </c>
      <c r="O66" s="6">
        <v>14</v>
      </c>
      <c r="P66" s="6">
        <v>15</v>
      </c>
      <c r="Q66" s="6">
        <v>16</v>
      </c>
      <c r="R66" s="6">
        <v>17</v>
      </c>
      <c r="S66" s="6">
        <v>18</v>
      </c>
    </row>
    <row r="67" spans="1:19">
      <c r="A67" s="6">
        <v>1</v>
      </c>
      <c r="B67" s="8">
        <f t="array" ref="B67:S79">MMULT(Disp,tX)</f>
        <v>5.5555555555555552E-2</v>
      </c>
      <c r="C67" s="8">
        <v>5.5555555555555552E-2</v>
      </c>
      <c r="D67" s="8">
        <v>5.5555555555555552E-2</v>
      </c>
      <c r="E67" s="8">
        <v>5.5555555555555552E-2</v>
      </c>
      <c r="F67" s="8">
        <v>5.5555555555555552E-2</v>
      </c>
      <c r="G67" s="8">
        <v>5.5555555555555552E-2</v>
      </c>
      <c r="H67" s="8">
        <v>5.5555555555555552E-2</v>
      </c>
      <c r="I67" s="8">
        <v>5.5555555555555552E-2</v>
      </c>
      <c r="J67" s="8">
        <v>5.5555555555555552E-2</v>
      </c>
      <c r="K67" s="8">
        <v>5.5555555555555552E-2</v>
      </c>
      <c r="L67" s="8">
        <v>5.5555555555555552E-2</v>
      </c>
      <c r="M67" s="8">
        <v>5.5555555555555552E-2</v>
      </c>
      <c r="N67" s="8">
        <v>5.5555555555555552E-2</v>
      </c>
      <c r="O67" s="8">
        <v>5.5555555555555552E-2</v>
      </c>
      <c r="P67" s="8">
        <v>5.5555555555555552E-2</v>
      </c>
      <c r="Q67" s="8">
        <v>5.5555555555555552E-2</v>
      </c>
      <c r="R67" s="8">
        <v>5.5555555555555552E-2</v>
      </c>
      <c r="S67" s="8">
        <v>5.5555555555555552E-2</v>
      </c>
    </row>
    <row r="68" spans="1:19">
      <c r="A68" s="6">
        <v>2</v>
      </c>
      <c r="B68" s="8">
        <v>-5.5555555555555552E-2</v>
      </c>
      <c r="C68" s="8">
        <v>-5.5555555555555552E-2</v>
      </c>
      <c r="D68" s="8">
        <v>-5.5555555555555552E-2</v>
      </c>
      <c r="E68" s="8">
        <v>0.1111111111111111</v>
      </c>
      <c r="F68" s="8">
        <v>0.1111111111111111</v>
      </c>
      <c r="G68" s="8">
        <v>0.1111111111111111</v>
      </c>
      <c r="H68" s="8">
        <v>-5.5555555555555552E-2</v>
      </c>
      <c r="I68" s="8">
        <v>-5.5555555555555552E-2</v>
      </c>
      <c r="J68" s="8">
        <v>-5.5555555555555552E-2</v>
      </c>
      <c r="K68" s="8">
        <v>-5.5555555555555552E-2</v>
      </c>
      <c r="L68" s="8">
        <v>-5.5555555555555552E-2</v>
      </c>
      <c r="M68" s="8">
        <v>-5.5555555555555552E-2</v>
      </c>
      <c r="N68" s="8">
        <v>0.1111111111111111</v>
      </c>
      <c r="O68" s="8">
        <v>0.1111111111111111</v>
      </c>
      <c r="P68" s="8">
        <v>0.1111111111111111</v>
      </c>
      <c r="Q68" s="8">
        <v>-5.5555555555555552E-2</v>
      </c>
      <c r="R68" s="8">
        <v>-5.5555555555555552E-2</v>
      </c>
      <c r="S68" s="8">
        <v>-5.5555555555555552E-2</v>
      </c>
    </row>
    <row r="69" spans="1:19">
      <c r="A69" s="6">
        <v>3</v>
      </c>
      <c r="B69" s="8">
        <v>-5.5555555555555552E-2</v>
      </c>
      <c r="C69" s="8">
        <v>-5.5555555555555552E-2</v>
      </c>
      <c r="D69" s="8">
        <v>-5.5555555555555552E-2</v>
      </c>
      <c r="E69" s="8">
        <v>-5.5555555555555552E-2</v>
      </c>
      <c r="F69" s="8">
        <v>-5.5555555555555552E-2</v>
      </c>
      <c r="G69" s="8">
        <v>-5.5555555555555552E-2</v>
      </c>
      <c r="H69" s="8">
        <v>0.1111111111111111</v>
      </c>
      <c r="I69" s="8">
        <v>0.1111111111111111</v>
      </c>
      <c r="J69" s="8">
        <v>0.1111111111111111</v>
      </c>
      <c r="K69" s="8">
        <v>-5.5555555555555552E-2</v>
      </c>
      <c r="L69" s="8">
        <v>-5.5555555555555552E-2</v>
      </c>
      <c r="M69" s="8">
        <v>-5.5555555555555552E-2</v>
      </c>
      <c r="N69" s="8">
        <v>-5.5555555555555552E-2</v>
      </c>
      <c r="O69" s="8">
        <v>-5.5555555555555552E-2</v>
      </c>
      <c r="P69" s="8">
        <v>-5.5555555555555552E-2</v>
      </c>
      <c r="Q69" s="8">
        <v>0.1111111111111111</v>
      </c>
      <c r="R69" s="8">
        <v>0.1111111111111111</v>
      </c>
      <c r="S69" s="8">
        <v>0.1111111111111111</v>
      </c>
    </row>
    <row r="70" spans="1:19">
      <c r="A70" s="6">
        <v>4</v>
      </c>
      <c r="B70" s="8">
        <v>-5.5555555555555552E-2</v>
      </c>
      <c r="C70" s="8">
        <v>0.1111111111111111</v>
      </c>
      <c r="D70" s="8">
        <v>-5.5555555555555552E-2</v>
      </c>
      <c r="E70" s="8">
        <v>-5.5555555555555552E-2</v>
      </c>
      <c r="F70" s="8">
        <v>0.1111111111111111</v>
      </c>
      <c r="G70" s="8">
        <v>-5.5555555555555552E-2</v>
      </c>
      <c r="H70" s="8">
        <v>-5.5555555555555552E-2</v>
      </c>
      <c r="I70" s="8">
        <v>0.1111111111111111</v>
      </c>
      <c r="J70" s="8">
        <v>-5.5555555555555552E-2</v>
      </c>
      <c r="K70" s="8">
        <v>-5.5555555555555552E-2</v>
      </c>
      <c r="L70" s="8">
        <v>0.1111111111111111</v>
      </c>
      <c r="M70" s="8">
        <v>-5.5555555555555552E-2</v>
      </c>
      <c r="N70" s="8">
        <v>-5.5555555555555552E-2</v>
      </c>
      <c r="O70" s="8">
        <v>0.1111111111111111</v>
      </c>
      <c r="P70" s="8">
        <v>-5.5555555555555552E-2</v>
      </c>
      <c r="Q70" s="8">
        <v>-5.5555555555555552E-2</v>
      </c>
      <c r="R70" s="8">
        <v>0.1111111111111111</v>
      </c>
      <c r="S70" s="8">
        <v>-5.5555555555555552E-2</v>
      </c>
    </row>
    <row r="71" spans="1:19">
      <c r="A71" s="6">
        <v>5</v>
      </c>
      <c r="B71" s="8">
        <v>-5.5555555555555552E-2</v>
      </c>
      <c r="C71" s="8">
        <v>-5.5555555555555552E-2</v>
      </c>
      <c r="D71" s="8">
        <v>0.1111111111111111</v>
      </c>
      <c r="E71" s="8">
        <v>-5.5555555555555552E-2</v>
      </c>
      <c r="F71" s="8">
        <v>-5.5555555555555552E-2</v>
      </c>
      <c r="G71" s="8">
        <v>0.1111111111111111</v>
      </c>
      <c r="H71" s="8">
        <v>-5.5555555555555552E-2</v>
      </c>
      <c r="I71" s="8">
        <v>-5.5555555555555552E-2</v>
      </c>
      <c r="J71" s="8">
        <v>0.1111111111111111</v>
      </c>
      <c r="K71" s="8">
        <v>-5.5555555555555552E-2</v>
      </c>
      <c r="L71" s="8">
        <v>-5.5555555555555552E-2</v>
      </c>
      <c r="M71" s="8">
        <v>0.1111111111111111</v>
      </c>
      <c r="N71" s="8">
        <v>-5.5555555555555552E-2</v>
      </c>
      <c r="O71" s="8">
        <v>-5.5555555555555552E-2</v>
      </c>
      <c r="P71" s="8">
        <v>0.1111111111111111</v>
      </c>
      <c r="Q71" s="8">
        <v>-5.5555555555555552E-2</v>
      </c>
      <c r="R71" s="8">
        <v>-5.5555555555555552E-2</v>
      </c>
      <c r="S71" s="8">
        <v>0.1111111111111111</v>
      </c>
    </row>
    <row r="72" spans="1:19">
      <c r="A72" s="6">
        <v>6</v>
      </c>
      <c r="B72" s="8">
        <v>-5.5555555555555552E-2</v>
      </c>
      <c r="C72" s="8">
        <v>0.1111111111111111</v>
      </c>
      <c r="D72" s="8">
        <v>-5.5555555555555552E-2</v>
      </c>
      <c r="E72" s="8">
        <v>-5.5555555555555552E-2</v>
      </c>
      <c r="F72" s="8">
        <v>0.1111111111111111</v>
      </c>
      <c r="G72" s="8">
        <v>-5.5555555555555552E-2</v>
      </c>
      <c r="H72" s="8">
        <v>0.1111111111111111</v>
      </c>
      <c r="I72" s="8">
        <v>-5.5555555555555552E-2</v>
      </c>
      <c r="J72" s="8">
        <v>-5.5555555555555552E-2</v>
      </c>
      <c r="K72" s="8">
        <v>-5.5555555555555552E-2</v>
      </c>
      <c r="L72" s="8">
        <v>-5.5555555555555552E-2</v>
      </c>
      <c r="M72" s="8">
        <v>0.1111111111111111</v>
      </c>
      <c r="N72" s="8">
        <v>0.1111111111111111</v>
      </c>
      <c r="O72" s="8">
        <v>-5.5555555555555552E-2</v>
      </c>
      <c r="P72" s="8">
        <v>-5.5555555555555552E-2</v>
      </c>
      <c r="Q72" s="8">
        <v>-5.5555555555555552E-2</v>
      </c>
      <c r="R72" s="8">
        <v>-5.5555555555555552E-2</v>
      </c>
      <c r="S72" s="8">
        <v>0.1111111111111111</v>
      </c>
    </row>
    <row r="73" spans="1:19">
      <c r="A73" s="6">
        <v>7</v>
      </c>
      <c r="B73" s="8">
        <v>-5.5555555555555552E-2</v>
      </c>
      <c r="C73" s="8">
        <v>-5.5555555555555552E-2</v>
      </c>
      <c r="D73" s="8">
        <v>0.1111111111111111</v>
      </c>
      <c r="E73" s="8">
        <v>-5.5555555555555552E-2</v>
      </c>
      <c r="F73" s="8">
        <v>-5.5555555555555552E-2</v>
      </c>
      <c r="G73" s="8">
        <v>0.1111111111111111</v>
      </c>
      <c r="H73" s="8">
        <v>-5.5555555555555552E-2</v>
      </c>
      <c r="I73" s="8">
        <v>0.1111111111111111</v>
      </c>
      <c r="J73" s="8">
        <v>-5.5555555555555552E-2</v>
      </c>
      <c r="K73" s="8">
        <v>0.1111111111111111</v>
      </c>
      <c r="L73" s="8">
        <v>-5.5555555555555552E-2</v>
      </c>
      <c r="M73" s="8">
        <v>-5.5555555555555552E-2</v>
      </c>
      <c r="N73" s="8">
        <v>-5.5555555555555552E-2</v>
      </c>
      <c r="O73" s="8">
        <v>0.1111111111111111</v>
      </c>
      <c r="P73" s="8">
        <v>-5.5555555555555552E-2</v>
      </c>
      <c r="Q73" s="8">
        <v>0.1111111111111111</v>
      </c>
      <c r="R73" s="8">
        <v>-5.5555555555555552E-2</v>
      </c>
      <c r="S73" s="8">
        <v>-5.5555555555555552E-2</v>
      </c>
    </row>
    <row r="74" spans="1:19">
      <c r="A74" s="6">
        <v>8</v>
      </c>
      <c r="B74" s="8">
        <v>-5.5555555555555552E-2</v>
      </c>
      <c r="C74" s="8">
        <v>0.1111111111111111</v>
      </c>
      <c r="D74" s="8">
        <v>-5.5555555555555552E-2</v>
      </c>
      <c r="E74" s="8">
        <v>0.1111111111111111</v>
      </c>
      <c r="F74" s="8">
        <v>-5.5555555555555552E-2</v>
      </c>
      <c r="G74" s="8">
        <v>-5.5555555555555552E-2</v>
      </c>
      <c r="H74" s="8">
        <v>-5.5555555555555552E-2</v>
      </c>
      <c r="I74" s="8">
        <v>0.1111111111111111</v>
      </c>
      <c r="J74" s="8">
        <v>-5.5555555555555552E-2</v>
      </c>
      <c r="K74" s="8">
        <v>-5.5555555555555552E-2</v>
      </c>
      <c r="L74" s="8">
        <v>-5.5555555555555552E-2</v>
      </c>
      <c r="M74" s="8">
        <v>0.1111111111111111</v>
      </c>
      <c r="N74" s="8">
        <v>-5.5555555555555552E-2</v>
      </c>
      <c r="O74" s="8">
        <v>-5.5555555555555552E-2</v>
      </c>
      <c r="P74" s="8">
        <v>0.1111111111111111</v>
      </c>
      <c r="Q74" s="8">
        <v>0.1111111111111111</v>
      </c>
      <c r="R74" s="8">
        <v>-5.5555555555555552E-2</v>
      </c>
      <c r="S74" s="8">
        <v>-5.5555555555555552E-2</v>
      </c>
    </row>
    <row r="75" spans="1:19">
      <c r="A75" s="6">
        <v>9</v>
      </c>
      <c r="B75" s="8">
        <v>-5.5555555555555552E-2</v>
      </c>
      <c r="C75" s="8">
        <v>-5.5555555555555552E-2</v>
      </c>
      <c r="D75" s="8">
        <v>0.1111111111111111</v>
      </c>
      <c r="E75" s="8">
        <v>-5.5555555555555552E-2</v>
      </c>
      <c r="F75" s="8">
        <v>0.1111111111111111</v>
      </c>
      <c r="G75" s="8">
        <v>-5.5555555555555552E-2</v>
      </c>
      <c r="H75" s="8">
        <v>-5.5555555555555552E-2</v>
      </c>
      <c r="I75" s="8">
        <v>-5.5555555555555552E-2</v>
      </c>
      <c r="J75" s="8">
        <v>0.1111111111111111</v>
      </c>
      <c r="K75" s="8">
        <v>0.1111111111111111</v>
      </c>
      <c r="L75" s="8">
        <v>-5.5555555555555552E-2</v>
      </c>
      <c r="M75" s="8">
        <v>-5.5555555555555552E-2</v>
      </c>
      <c r="N75" s="8">
        <v>0.1111111111111111</v>
      </c>
      <c r="O75" s="8">
        <v>-5.5555555555555552E-2</v>
      </c>
      <c r="P75" s="8">
        <v>-5.5555555555555552E-2</v>
      </c>
      <c r="Q75" s="8">
        <v>-5.5555555555555552E-2</v>
      </c>
      <c r="R75" s="8">
        <v>0.1111111111111111</v>
      </c>
      <c r="S75" s="8">
        <v>-5.5555555555555552E-2</v>
      </c>
    </row>
    <row r="76" spans="1:19">
      <c r="A76" s="6">
        <v>10</v>
      </c>
      <c r="B76" s="8">
        <v>-5.5555555555555552E-2</v>
      </c>
      <c r="C76" s="8">
        <v>0.1111111111111111</v>
      </c>
      <c r="D76" s="8">
        <v>-5.5555555555555552E-2</v>
      </c>
      <c r="E76" s="8">
        <v>0.1111111111111111</v>
      </c>
      <c r="F76" s="8">
        <v>-5.5555555555555552E-2</v>
      </c>
      <c r="G76" s="8">
        <v>-5.5555555555555552E-2</v>
      </c>
      <c r="H76" s="8">
        <v>-5.5555555555555552E-2</v>
      </c>
      <c r="I76" s="8">
        <v>-5.5555555555555552E-2</v>
      </c>
      <c r="J76" s="8">
        <v>0.1111111111111111</v>
      </c>
      <c r="K76" s="8">
        <v>0.1111111111111111</v>
      </c>
      <c r="L76" s="8">
        <v>-5.5555555555555552E-2</v>
      </c>
      <c r="M76" s="8">
        <v>-5.5555555555555552E-2</v>
      </c>
      <c r="N76" s="8">
        <v>-5.5555555555555552E-2</v>
      </c>
      <c r="O76" s="8">
        <v>0.1111111111111111</v>
      </c>
      <c r="P76" s="8">
        <v>-5.5555555555555552E-2</v>
      </c>
      <c r="Q76" s="8">
        <v>-5.5555555555555552E-2</v>
      </c>
      <c r="R76" s="8">
        <v>-5.5555555555555552E-2</v>
      </c>
      <c r="S76" s="8">
        <v>0.1111111111111111</v>
      </c>
    </row>
    <row r="77" spans="1:19">
      <c r="A77" s="6">
        <v>11</v>
      </c>
      <c r="B77" s="8">
        <v>-5.5555555555555552E-2</v>
      </c>
      <c r="C77" s="8">
        <v>-5.5555555555555552E-2</v>
      </c>
      <c r="D77" s="8">
        <v>0.1111111111111111</v>
      </c>
      <c r="E77" s="8">
        <v>-5.5555555555555552E-2</v>
      </c>
      <c r="F77" s="8">
        <v>0.1111111111111111</v>
      </c>
      <c r="G77" s="8">
        <v>-5.5555555555555552E-2</v>
      </c>
      <c r="H77" s="8">
        <v>0.1111111111111111</v>
      </c>
      <c r="I77" s="8">
        <v>-5.5555555555555552E-2</v>
      </c>
      <c r="J77" s="8">
        <v>-5.5555555555555552E-2</v>
      </c>
      <c r="K77" s="8">
        <v>-5.5555555555555552E-2</v>
      </c>
      <c r="L77" s="8">
        <v>0.1111111111111111</v>
      </c>
      <c r="M77" s="8">
        <v>-5.5555555555555552E-2</v>
      </c>
      <c r="N77" s="8">
        <v>-5.5555555555555552E-2</v>
      </c>
      <c r="O77" s="8">
        <v>-5.5555555555555552E-2</v>
      </c>
      <c r="P77" s="8">
        <v>0.1111111111111111</v>
      </c>
      <c r="Q77" s="8">
        <v>0.1111111111111111</v>
      </c>
      <c r="R77" s="8">
        <v>-5.5555555555555552E-2</v>
      </c>
      <c r="S77" s="8">
        <v>-5.5555555555555552E-2</v>
      </c>
    </row>
    <row r="78" spans="1:19">
      <c r="A78" s="6">
        <v>12</v>
      </c>
      <c r="B78" s="8">
        <v>-5.5555555555555552E-2</v>
      </c>
      <c r="C78" s="8">
        <v>0.1111111111111111</v>
      </c>
      <c r="D78" s="8">
        <v>-5.5555555555555552E-2</v>
      </c>
      <c r="E78" s="8">
        <v>-5.5555555555555552E-2</v>
      </c>
      <c r="F78" s="8">
        <v>-5.5555555555555552E-2</v>
      </c>
      <c r="G78" s="8">
        <v>0.1111111111111111</v>
      </c>
      <c r="H78" s="8">
        <v>0.1111111111111111</v>
      </c>
      <c r="I78" s="8">
        <v>-5.5555555555555552E-2</v>
      </c>
      <c r="J78" s="8">
        <v>-5.5555555555555552E-2</v>
      </c>
      <c r="K78" s="8">
        <v>0.1111111111111111</v>
      </c>
      <c r="L78" s="8">
        <v>-5.5555555555555552E-2</v>
      </c>
      <c r="M78" s="8">
        <v>-5.5555555555555552E-2</v>
      </c>
      <c r="N78" s="8">
        <v>-5.5555555555555552E-2</v>
      </c>
      <c r="O78" s="8">
        <v>-5.5555555555555552E-2</v>
      </c>
      <c r="P78" s="8">
        <v>0.1111111111111111</v>
      </c>
      <c r="Q78" s="8">
        <v>-5.5555555555555552E-2</v>
      </c>
      <c r="R78" s="8">
        <v>0.1111111111111111</v>
      </c>
      <c r="S78" s="8">
        <v>-5.5555555555555552E-2</v>
      </c>
    </row>
    <row r="79" spans="1:19">
      <c r="A79" s="6">
        <v>13</v>
      </c>
      <c r="B79" s="8">
        <v>-5.5555555555555552E-2</v>
      </c>
      <c r="C79" s="8">
        <v>-5.5555555555555552E-2</v>
      </c>
      <c r="D79" s="8">
        <v>0.1111111111111111</v>
      </c>
      <c r="E79" s="8">
        <v>0.1111111111111111</v>
      </c>
      <c r="F79" s="8">
        <v>-5.5555555555555552E-2</v>
      </c>
      <c r="G79" s="8">
        <v>-5.5555555555555552E-2</v>
      </c>
      <c r="H79" s="8">
        <v>-5.5555555555555552E-2</v>
      </c>
      <c r="I79" s="8">
        <v>0.1111111111111111</v>
      </c>
      <c r="J79" s="8">
        <v>-5.5555555555555552E-2</v>
      </c>
      <c r="K79" s="8">
        <v>-5.5555555555555552E-2</v>
      </c>
      <c r="L79" s="8">
        <v>0.1111111111111111</v>
      </c>
      <c r="M79" s="8">
        <v>-5.5555555555555552E-2</v>
      </c>
      <c r="N79" s="8">
        <v>0.1111111111111111</v>
      </c>
      <c r="O79" s="8">
        <v>-5.5555555555555552E-2</v>
      </c>
      <c r="P79" s="8">
        <v>-5.5555555555555552E-2</v>
      </c>
      <c r="Q79" s="8">
        <v>-5.5555555555555552E-2</v>
      </c>
      <c r="R79" s="8">
        <v>-5.5555555555555552E-2</v>
      </c>
      <c r="S79" s="8">
        <v>0.1111111111111111</v>
      </c>
    </row>
  </sheetData>
  <conditionalFormatting sqref="B37:N49">
    <cfRule type="cellIs" dxfId="0" priority="1" operator="notEqual">
      <formula>0</formula>
    </cfRule>
  </conditionalFormatting>
  <pageMargins left="0.7" right="0.7" top="0.75" bottom="0.75" header="0.3" footer="0.3"/>
  <legacyDrawing r:id="rId1"/>
</worksheet>
</file>

<file path=xl/worksheets/sheet5.xml><?xml version="1.0" encoding="utf-8"?>
<worksheet xmlns="http://schemas.openxmlformats.org/spreadsheetml/2006/main" xmlns:r="http://schemas.openxmlformats.org/officeDocument/2006/relationships">
  <dimension ref="A1:C4"/>
  <sheetViews>
    <sheetView showGridLines="0" zoomScale="220" zoomScaleNormal="220" workbookViewId="0">
      <selection activeCell="B4" sqref="B4"/>
    </sheetView>
  </sheetViews>
  <sheetFormatPr baseColWidth="10" defaultRowHeight="15"/>
  <sheetData>
    <row r="1" spans="1:3">
      <c r="A1" s="13" t="s">
        <v>70</v>
      </c>
      <c r="B1" s="13" t="s">
        <v>58</v>
      </c>
      <c r="C1" s="13" t="s">
        <v>59</v>
      </c>
    </row>
    <row r="2" spans="1:3">
      <c r="A2" s="13">
        <v>1</v>
      </c>
      <c r="B2" s="8">
        <v>-1</v>
      </c>
      <c r="C2" s="8">
        <v>-1</v>
      </c>
    </row>
    <row r="3" spans="1:3">
      <c r="A3" s="13">
        <v>2</v>
      </c>
      <c r="B3" s="8">
        <v>1</v>
      </c>
      <c r="C3" s="8">
        <v>0</v>
      </c>
    </row>
    <row r="4" spans="1:3">
      <c r="A4" s="13">
        <v>3</v>
      </c>
      <c r="B4" s="8">
        <v>0</v>
      </c>
      <c r="C4" s="8">
        <v>1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6" baseType="variant">
      <vt:variant>
        <vt:lpstr>Feuilles de calcul</vt:lpstr>
      </vt:variant>
      <vt:variant>
        <vt:i4>5</vt:i4>
      </vt:variant>
      <vt:variant>
        <vt:lpstr>Graphiques</vt:lpstr>
      </vt:variant>
      <vt:variant>
        <vt:i4>1</vt:i4>
      </vt:variant>
      <vt:variant>
        <vt:lpstr>Plages nommées</vt:lpstr>
      </vt:variant>
      <vt:variant>
        <vt:i4>7</vt:i4>
      </vt:variant>
    </vt:vector>
  </HeadingPairs>
  <TitlesOfParts>
    <vt:vector size="13" baseType="lpstr">
      <vt:lpstr>Table L18</vt:lpstr>
      <vt:lpstr>DOE</vt:lpstr>
      <vt:lpstr>Plan d'expérimentations</vt:lpstr>
      <vt:lpstr>Espace mathématique</vt:lpstr>
      <vt:lpstr>Tableau de conversion</vt:lpstr>
      <vt:lpstr>Graphe des effets moyens</vt:lpstr>
      <vt:lpstr>Disp</vt:lpstr>
      <vt:lpstr>Info</vt:lpstr>
      <vt:lpstr>Sol</vt:lpstr>
      <vt:lpstr>Table</vt:lpstr>
      <vt:lpstr>tX</vt:lpstr>
      <vt:lpstr>X</vt:lpstr>
      <vt:lpstr>y</vt:lpstr>
    </vt:vector>
  </TitlesOfParts>
  <Company>IUT Orleans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ldelplan</dc:creator>
  <cp:lastModifiedBy>Delplanque</cp:lastModifiedBy>
  <dcterms:created xsi:type="dcterms:W3CDTF">2011-01-19T09:24:56Z</dcterms:created>
  <dcterms:modified xsi:type="dcterms:W3CDTF">2011-09-02T05:07:29Z</dcterms:modified>
</cp:coreProperties>
</file>