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Bilan N" sheetId="6" r:id="rId1"/>
    <sheet name="Budgets Ventes Achats" sheetId="1" r:id="rId2"/>
    <sheet name="Encaissements Décaissements" sheetId="2" r:id="rId3"/>
    <sheet name="Trésorerie" sheetId="3" r:id="rId4"/>
    <sheet name="Résultat N+1" sheetId="4" r:id="rId5"/>
    <sheet name="Bilan N+1" sheetId="5" r:id="rId6"/>
    <sheet name="Seuil de Rentabilité" sheetId="7" r:id="rId7"/>
  </sheets>
  <definedNames>
    <definedName name="CA_Annuel">'Budgets Ventes Achats'!#REF!</definedName>
    <definedName name="pu">'Budgets Ventes Achats'!#REF!</definedName>
    <definedName name="pv">'Budgets Ventes Achats'!#REF!</definedName>
    <definedName name="qte">'Budgets Ventes Achats'!#REF!</definedName>
    <definedName name="tva">'Budgets Ventes Achats'!$C$3</definedName>
    <definedName name="txh">'Budgets Ventes Achats'!#REF!</definedName>
  </definedNames>
  <calcPr calcId="125725"/>
</workbook>
</file>

<file path=xl/calcChain.xml><?xml version="1.0" encoding="utf-8"?>
<calcChain xmlns="http://schemas.openxmlformats.org/spreadsheetml/2006/main">
  <c r="E13" i="6"/>
  <c r="E14"/>
  <c r="E15"/>
  <c r="E16"/>
  <c r="E17"/>
  <c r="E18"/>
  <c r="E8"/>
  <c r="E6"/>
  <c r="E14" i="5"/>
  <c r="E17"/>
  <c r="E8"/>
  <c r="E6"/>
  <c r="C18" i="4"/>
  <c r="E7"/>
  <c r="C13"/>
  <c r="C11"/>
  <c r="C10"/>
  <c r="D18" i="2"/>
  <c r="D17"/>
  <c r="D8"/>
  <c r="C9" i="1"/>
  <c r="C8" i="4" s="1"/>
  <c r="C6" i="7"/>
  <c r="E10" i="4"/>
  <c r="C12"/>
  <c r="G7" i="5"/>
  <c r="C10"/>
  <c r="D10"/>
  <c r="D13"/>
  <c r="D19" s="1"/>
  <c r="D12"/>
  <c r="E12" s="1"/>
  <c r="D5" i="2"/>
  <c r="C4" i="3"/>
  <c r="D14" i="2"/>
  <c r="D15" i="5"/>
  <c r="E15" s="1"/>
  <c r="E13"/>
  <c r="G6"/>
  <c r="G19" i="6"/>
  <c r="E7"/>
  <c r="E10" s="1"/>
  <c r="E12"/>
  <c r="E19" s="1"/>
  <c r="C10"/>
  <c r="D10"/>
  <c r="D20" s="1"/>
  <c r="D19"/>
  <c r="C19"/>
  <c r="C20"/>
  <c r="D20" i="5" l="1"/>
  <c r="D16" i="2"/>
  <c r="E20" i="6"/>
  <c r="G9" s="1"/>
  <c r="G10" s="1"/>
  <c r="G20" s="1"/>
  <c r="E7" i="5"/>
  <c r="E10" s="1"/>
  <c r="G14"/>
  <c r="G19" s="1"/>
  <c r="D10" i="2"/>
  <c r="C5" i="3" s="1"/>
  <c r="C9" i="7"/>
  <c r="E9" s="1"/>
  <c r="C7"/>
  <c r="D7" s="1"/>
  <c r="C16" i="4"/>
  <c r="C21" s="1"/>
  <c r="E16"/>
  <c r="E21" s="1"/>
  <c r="C8" i="7" l="1"/>
  <c r="E22" i="4" l="1"/>
  <c r="E23" s="1"/>
  <c r="C16" i="5"/>
  <c r="D22" i="2"/>
  <c r="C6" i="3" s="1"/>
  <c r="C7" s="1"/>
  <c r="C22" i="4"/>
  <c r="C23" s="1"/>
  <c r="C10" i="7"/>
  <c r="D8"/>
  <c r="C11" s="1"/>
  <c r="E16" i="5" l="1"/>
  <c r="E6" i="7"/>
  <c r="C12"/>
  <c r="C18" i="5"/>
  <c r="E18" s="1"/>
  <c r="E7" i="7" l="1"/>
  <c r="E8" s="1"/>
  <c r="E10" s="1"/>
  <c r="C13"/>
  <c r="C19" i="5"/>
  <c r="C20" s="1"/>
  <c r="E19"/>
  <c r="E20" s="1"/>
  <c r="G9" l="1"/>
  <c r="G10" s="1"/>
  <c r="G20" s="1"/>
</calcChain>
</file>

<file path=xl/comments1.xml><?xml version="1.0" encoding="utf-8"?>
<comments xmlns="http://schemas.openxmlformats.org/spreadsheetml/2006/main">
  <authors>
    <author>princadj1</author>
  </authors>
  <commentList>
    <comment ref="C5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7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</commentList>
</comments>
</file>

<file path=xl/comments2.xml><?xml version="1.0" encoding="utf-8"?>
<comments xmlns="http://schemas.openxmlformats.org/spreadsheetml/2006/main">
  <authors>
    <author>princadj1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Bilan passif : dettes.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Bilan actif : créances.</t>
        </r>
      </text>
    </comment>
  </commentList>
</comments>
</file>

<file path=xl/comments3.xml><?xml version="1.0" encoding="utf-8"?>
<comments xmlns="http://schemas.openxmlformats.org/spreadsheetml/2006/main">
  <authors>
    <author>princadj1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Bilan : trésorerie active.</t>
        </r>
      </text>
    </comment>
  </commentList>
</comments>
</file>

<file path=xl/comments4.xml><?xml version="1.0" encoding="utf-8"?>
<comments xmlns="http://schemas.openxmlformats.org/spreadsheetml/2006/main">
  <authors>
    <author>princadj1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Production de l'exercice = Production vendue + ou - Production stockée + Subvention d'exploitation
La subvention d'exploitation est considérée comme un complément de prix de vente.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>SR = CF / Taux de M/CV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SR en quantité = SR en valeur / PV unitaire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Le seuil de rentabilité est atteint rapidement, au deux tiers de l'année, en raison de la faiblesse des charges fixes.</t>
        </r>
      </text>
    </comment>
  </commentList>
</comments>
</file>

<file path=xl/sharedStrings.xml><?xml version="1.0" encoding="utf-8"?>
<sst xmlns="http://schemas.openxmlformats.org/spreadsheetml/2006/main" count="183" uniqueCount="122">
  <si>
    <t>Trésorerie initiale</t>
  </si>
  <si>
    <t>Encaissements</t>
  </si>
  <si>
    <t>Décaissements</t>
  </si>
  <si>
    <t>Trésorerie finale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</si>
  <si>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</si>
  <si>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</si>
  <si>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</si>
  <si>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</si>
  <si>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</si>
  <si>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</si>
  <si>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</si>
  <si>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</si>
  <si>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</si>
  <si>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</si>
  <si>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</si>
  <si>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</si>
  <si>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</si>
  <si>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</si>
  <si>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</si>
  <si>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</si>
  <si>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</si>
  <si>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</si>
  <si>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</si>
  <si>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</si>
  <si>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</si>
  <si>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</si>
  <si>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</si>
  <si>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</si>
  <si>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</si>
  <si>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</si>
  <si>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</si>
  <si>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</si>
  <si>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</si>
  <si>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</si>
  <si>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</si>
  <si>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</si>
  <si>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</si>
  <si>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</si>
  <si>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</si>
  <si>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</si>
  <si>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</si>
  <si>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>Ventes de marchandises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</si>
  <si>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</si>
  <si>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</si>
  <si>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</si>
  <si>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</si>
  <si>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</si>
  <si>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</si>
  <si>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</si>
  <si>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</si>
  <si>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</si>
  <si>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</si>
  <si>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</si>
  <si>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Charges</t>
  </si>
  <si>
    <t>Cotisations sociales</t>
  </si>
  <si>
    <t>Créances clients</t>
  </si>
  <si>
    <t>Fournisseurs d'ABS</t>
  </si>
  <si>
    <t>CHARGES EXCEPTIONNELLES</t>
  </si>
  <si>
    <t>Valeur comptable des éléments d'actif cédés</t>
  </si>
  <si>
    <t>PRODUITS EXCEPTIONNELS</t>
  </si>
  <si>
    <t>Produits des cessions d'éléments d'actif</t>
  </si>
  <si>
    <t>Emprunts et dettes financières diverses</t>
  </si>
  <si>
    <t>Production stockée (SF - SI)</t>
  </si>
  <si>
    <t>Valeurs Mobilières de Placement</t>
  </si>
  <si>
    <t>Résultat de l'exercice (bénéfice)</t>
  </si>
  <si>
    <t>Autres Emprunts</t>
  </si>
  <si>
    <t>Dotations aux amortissements des immobilisations corporelles</t>
  </si>
  <si>
    <t>Achats d'approvisionnemets HT</t>
  </si>
  <si>
    <t>Rémunérations brutes</t>
  </si>
  <si>
    <t xml:space="preserve">Rémunérations </t>
  </si>
  <si>
    <t>Dotations aux dépréciations des créances clients</t>
  </si>
  <si>
    <t>Avances Acomptes reçus</t>
  </si>
  <si>
    <t>Avances Acomptes versés</t>
  </si>
  <si>
    <t>Chiffre d'affaires HT</t>
  </si>
  <si>
    <t>Dotations aux dépréciations des stocks d'approvisionnements</t>
  </si>
  <si>
    <t>Dotations aux dépréciations des stocks de produits</t>
  </si>
  <si>
    <t>Encaissements sur ventes</t>
  </si>
  <si>
    <t>Avances acomptes reçus</t>
  </si>
  <si>
    <t>Acquisition d'immobilisation</t>
  </si>
  <si>
    <t>Avances acomptes versés</t>
  </si>
  <si>
    <t>Décaissements sur achats</t>
  </si>
  <si>
    <t>Décaissements sur charges</t>
  </si>
  <si>
    <t>Dotations aux dépréciations Stocks</t>
  </si>
  <si>
    <t>Dotations aux dépréciations Créances</t>
  </si>
  <si>
    <t>Charges de personnel</t>
  </si>
  <si>
    <t>Subvention d'exploitation</t>
  </si>
  <si>
    <t>Prix de cession de matériel</t>
  </si>
  <si>
    <t>Dettes fiscales et sociales</t>
  </si>
  <si>
    <t>Annuité de remboursement d'emprunt</t>
  </si>
  <si>
    <t xml:space="preserve">Commentaires </t>
  </si>
  <si>
    <t>Total des charges d'exploitation</t>
  </si>
  <si>
    <t>Total des produits d'exploitation</t>
  </si>
  <si>
    <t>Coût Variable</t>
  </si>
  <si>
    <t>Prévisions</t>
  </si>
  <si>
    <t>Seuil de rentabilité prévisionnel en €</t>
  </si>
  <si>
    <t>jours</t>
  </si>
  <si>
    <t>Seuil de rentabilité prévisionnel en quantité</t>
  </si>
  <si>
    <t>Eléments</t>
  </si>
  <si>
    <t>%</t>
  </si>
  <si>
    <t>Marge sur Coût Variable (M/CV)</t>
  </si>
  <si>
    <t>Charges fixes (CF)</t>
  </si>
  <si>
    <t>Prix de vente (PV) unitaire en €</t>
  </si>
  <si>
    <t>Résultat d'exploitation prévisionnel en €</t>
  </si>
  <si>
    <t>Amort.</t>
  </si>
  <si>
    <t>Entreprise GROSEILLE - BILAN AU 31/12/N (après affectation du résultat)</t>
  </si>
  <si>
    <t>Entreprise GROSEILLE - BUDGET des ventes</t>
  </si>
  <si>
    <t>Entreprise GROSEILLE - BUDGET des achats</t>
  </si>
  <si>
    <t>Entreprise GROSEILLE - BUDGET des charges</t>
  </si>
  <si>
    <t>Ventes</t>
  </si>
  <si>
    <t>Achats</t>
  </si>
  <si>
    <t>Entreprise GROSEILLE - BUDGET des encaissements</t>
  </si>
  <si>
    <t>Entreprise GROSEILLE - BUDGET des décaissements</t>
  </si>
  <si>
    <t>Entreprise GROSEILLE - BUDGET de trésorerie</t>
  </si>
  <si>
    <t>Entreprise GROSEILLE - TABLEAU DE RESULTAT PREVISIONNEL au 31/12/N+1</t>
  </si>
  <si>
    <t xml:space="preserve">Variation de stock d'approvisionnements </t>
  </si>
  <si>
    <t>Entreprise GROSEILLE - BILAN PREVISIONNEL AU 31/12/N+1</t>
  </si>
  <si>
    <t xml:space="preserve">Entreprise GROSEILLE - Seuil de rentabilité prévisionnel </t>
  </si>
  <si>
    <t xml:space="preserve">Vérification </t>
  </si>
  <si>
    <t xml:space="preserve">Chiffre d'affaires </t>
  </si>
  <si>
    <t>Durée nécessaire (délai)</t>
  </si>
  <si>
    <t>Point mort (date)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</si>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</sst>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b/>
      <sz val="12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4" fillId="0" borderId="0" xfId="0" applyFont="1" applyFill="1" applyBorder="1"/>
    <xf numFmtId="0" fontId="3" fillId="0" borderId="0" xfId="0" applyFont="1" applyFill="1" applyBorder="1"/>
    <xf numFmtId="165" fontId="3" fillId="0" borderId="0" xfId="1" applyFont="1" applyFill="1" applyBorder="1"/>
    <xf numFmtId="0" fontId="3" fillId="0" borderId="0" xfId="0" applyFont="1" applyFill="1" applyBorder="1" applyAlignment="1">
      <alignment horizontal="center"/>
    </xf>
    <xf numFmtId="4" fontId="3" fillId="0" borderId="0" xfId="2" applyNumberFormat="1" applyFont="1" applyFill="1" applyBorder="1"/>
    <xf numFmtId="4" fontId="3" fillId="0" borderId="0" xfId="0" applyNumberFormat="1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4" fontId="6" fillId="0" borderId="0" xfId="2" applyNumberFormat="1" applyFont="1" applyFill="1" applyBorder="1"/>
    <xf numFmtId="4" fontId="6" fillId="0" borderId="9" xfId="2" applyNumberFormat="1" applyFont="1" applyFill="1" applyBorder="1"/>
    <xf numFmtId="4" fontId="6" fillId="0" borderId="9" xfId="1" applyNumberFormat="1" applyFont="1" applyFill="1" applyBorder="1"/>
    <xf numFmtId="0" fontId="6" fillId="4" borderId="21" xfId="0" applyFont="1" applyFill="1" applyBorder="1" applyAlignment="1">
      <alignment horizontal="center"/>
    </xf>
    <xf numFmtId="0" fontId="3" fillId="0" borderId="22" xfId="0" applyFont="1" applyFill="1" applyBorder="1"/>
    <xf numFmtId="0" fontId="6" fillId="0" borderId="22" xfId="0" applyFont="1" applyFill="1" applyBorder="1" applyAlignment="1">
      <alignment horizontal="right"/>
    </xf>
    <xf numFmtId="0" fontId="6" fillId="4" borderId="2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4" fontId="3" fillId="0" borderId="22" xfId="2" applyNumberFormat="1" applyFont="1" applyFill="1" applyBorder="1"/>
    <xf numFmtId="4" fontId="6" fillId="0" borderId="22" xfId="2" applyNumberFormat="1" applyFont="1" applyFill="1" applyBorder="1"/>
    <xf numFmtId="4" fontId="3" fillId="0" borderId="22" xfId="1" applyNumberFormat="1" applyFont="1" applyFill="1" applyBorder="1"/>
    <xf numFmtId="4" fontId="3" fillId="0" borderId="6" xfId="1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/>
    </xf>
    <xf numFmtId="0" fontId="3" fillId="0" borderId="29" xfId="0" applyFont="1" applyFill="1" applyBorder="1"/>
    <xf numFmtId="4" fontId="3" fillId="0" borderId="30" xfId="2" applyNumberFormat="1" applyFont="1" applyFill="1" applyBorder="1"/>
    <xf numFmtId="0" fontId="6" fillId="0" borderId="29" xfId="0" applyFont="1" applyFill="1" applyBorder="1" applyAlignment="1">
      <alignment horizontal="right"/>
    </xf>
    <xf numFmtId="4" fontId="6" fillId="0" borderId="31" xfId="2" applyNumberFormat="1" applyFont="1" applyFill="1" applyBorder="1"/>
    <xf numFmtId="0" fontId="6" fillId="4" borderId="29" xfId="0" applyFont="1" applyFill="1" applyBorder="1" applyAlignment="1">
      <alignment horizontal="center"/>
    </xf>
    <xf numFmtId="165" fontId="6" fillId="0" borderId="30" xfId="1" applyFont="1" applyFill="1" applyBorder="1"/>
    <xf numFmtId="4" fontId="3" fillId="0" borderId="32" xfId="2" applyNumberFormat="1" applyFont="1" applyFill="1" applyBorder="1"/>
    <xf numFmtId="0" fontId="6" fillId="0" borderId="14" xfId="0" applyFont="1" applyFill="1" applyBorder="1" applyAlignment="1">
      <alignment horizontal="right"/>
    </xf>
    <xf numFmtId="0" fontId="6" fillId="3" borderId="33" xfId="0" applyFont="1" applyFill="1" applyBorder="1" applyAlignment="1">
      <alignment horizontal="right"/>
    </xf>
    <xf numFmtId="4" fontId="6" fillId="0" borderId="34" xfId="1" applyNumberFormat="1" applyFont="1" applyFill="1" applyBorder="1"/>
    <xf numFmtId="0" fontId="6" fillId="3" borderId="34" xfId="0" applyFont="1" applyFill="1" applyBorder="1" applyAlignment="1">
      <alignment horizontal="right"/>
    </xf>
    <xf numFmtId="4" fontId="6" fillId="0" borderId="35" xfId="1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3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" fontId="7" fillId="0" borderId="21" xfId="1" applyNumberFormat="1" applyFont="1" applyFill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2" fontId="7" fillId="0" borderId="28" xfId="2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4" fontId="3" fillId="0" borderId="22" xfId="2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" fontId="3" fillId="0" borderId="30" xfId="2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right" vertical="center"/>
    </xf>
    <xf numFmtId="4" fontId="6" fillId="0" borderId="30" xfId="2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horizontal="right"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31" xfId="2" applyNumberFormat="1" applyFont="1" applyFill="1" applyBorder="1" applyAlignment="1">
      <alignment vertical="center"/>
    </xf>
    <xf numFmtId="0" fontId="6" fillId="4" borderId="29" xfId="0" applyFont="1" applyFill="1" applyBorder="1" applyAlignment="1">
      <alignment horizontal="center" vertical="center"/>
    </xf>
    <xf numFmtId="4" fontId="6" fillId="0" borderId="22" xfId="2" applyNumberFormat="1" applyFont="1" applyFill="1" applyBorder="1" applyAlignment="1">
      <alignment vertical="center"/>
    </xf>
    <xf numFmtId="4" fontId="7" fillId="0" borderId="22" xfId="2" applyNumberFormat="1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165" fontId="6" fillId="0" borderId="30" xfId="1" applyFont="1" applyFill="1" applyBorder="1" applyAlignment="1">
      <alignment vertical="center"/>
    </xf>
    <xf numFmtId="0" fontId="6" fillId="0" borderId="14" xfId="0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vertical="center"/>
    </xf>
    <xf numFmtId="4" fontId="6" fillId="0" borderId="9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vertical="center"/>
    </xf>
    <xf numFmtId="0" fontId="6" fillId="3" borderId="33" xfId="0" applyFont="1" applyFill="1" applyBorder="1" applyAlignment="1">
      <alignment horizontal="right" vertical="center"/>
    </xf>
    <xf numFmtId="4" fontId="6" fillId="0" borderId="34" xfId="1" applyNumberFormat="1" applyFont="1" applyFill="1" applyBorder="1" applyAlignment="1">
      <alignment vertical="center"/>
    </xf>
    <xf numFmtId="0" fontId="6" fillId="3" borderId="34" xfId="0" applyFont="1" applyFill="1" applyBorder="1" applyAlignment="1">
      <alignment horizontal="right" vertical="center"/>
    </xf>
    <xf numFmtId="4" fontId="6" fillId="0" borderId="35" xfId="1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vertical="center"/>
    </xf>
    <xf numFmtId="4" fontId="3" fillId="0" borderId="0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/>
    <xf numFmtId="0" fontId="3" fillId="0" borderId="0" xfId="0" applyFont="1" applyFill="1" applyBorder="1" applyAlignment="1"/>
    <xf numFmtId="2" fontId="6" fillId="0" borderId="0" xfId="2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4" fontId="6" fillId="0" borderId="0" xfId="2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vertical="center" wrapText="1"/>
    </xf>
    <xf numFmtId="4" fontId="3" fillId="0" borderId="35" xfId="3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4" fontId="3" fillId="0" borderId="0" xfId="2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4" fontId="4" fillId="0" borderId="0" xfId="2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6" fillId="3" borderId="17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6" fillId="0" borderId="35" xfId="2" applyNumberFormat="1" applyFont="1" applyFill="1" applyBorder="1" applyAlignment="1">
      <alignment vertical="center"/>
    </xf>
    <xf numFmtId="4" fontId="3" fillId="0" borderId="28" xfId="0" applyNumberFormat="1" applyFont="1" applyFill="1" applyBorder="1" applyAlignment="1">
      <alignment horizontal="right"/>
    </xf>
    <xf numFmtId="4" fontId="3" fillId="0" borderId="30" xfId="0" applyNumberFormat="1" applyFont="1" applyFill="1" applyBorder="1" applyAlignment="1">
      <alignment horizontal="right"/>
    </xf>
    <xf numFmtId="4" fontId="6" fillId="0" borderId="35" xfId="2" applyNumberFormat="1" applyFont="1" applyFill="1" applyBorder="1" applyAlignment="1"/>
    <xf numFmtId="10" fontId="3" fillId="0" borderId="0" xfId="0" applyNumberFormat="1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3" fillId="0" borderId="13" xfId="0" applyFont="1" applyFill="1" applyBorder="1"/>
    <xf numFmtId="4" fontId="3" fillId="0" borderId="28" xfId="2" applyNumberFormat="1" applyFont="1" applyFill="1" applyBorder="1"/>
    <xf numFmtId="0" fontId="3" fillId="0" borderId="14" xfId="0" applyFont="1" applyFill="1" applyBorder="1"/>
    <xf numFmtId="0" fontId="6" fillId="6" borderId="33" xfId="0" applyFont="1" applyFill="1" applyBorder="1"/>
    <xf numFmtId="4" fontId="6" fillId="0" borderId="35" xfId="2" applyNumberFormat="1" applyFont="1" applyFill="1" applyBorder="1"/>
    <xf numFmtId="0" fontId="3" fillId="0" borderId="4" xfId="0" applyFont="1" applyFill="1" applyBorder="1" applyAlignment="1">
      <alignment vertical="center" wrapText="1"/>
    </xf>
    <xf numFmtId="0" fontId="6" fillId="0" borderId="21" xfId="0" applyFont="1" applyFill="1" applyBorder="1"/>
    <xf numFmtId="165" fontId="3" fillId="0" borderId="22" xfId="1" applyFont="1" applyFill="1" applyBorder="1"/>
    <xf numFmtId="4" fontId="3" fillId="0" borderId="22" xfId="1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 wrapText="1"/>
    </xf>
    <xf numFmtId="4" fontId="6" fillId="0" borderId="9" xfId="1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 wrapText="1"/>
    </xf>
    <xf numFmtId="4" fontId="6" fillId="0" borderId="21" xfId="1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0" borderId="28" xfId="0" applyFont="1" applyFill="1" applyBorder="1"/>
    <xf numFmtId="0" fontId="3" fillId="0" borderId="29" xfId="0" applyFont="1" applyFill="1" applyBorder="1" applyAlignment="1">
      <alignment horizontal="left" vertical="center" wrapText="1"/>
    </xf>
    <xf numFmtId="165" fontId="3" fillId="0" borderId="30" xfId="1" applyFont="1" applyFill="1" applyBorder="1"/>
    <xf numFmtId="4" fontId="3" fillId="0" borderId="30" xfId="1" applyNumberFormat="1" applyFont="1" applyFill="1" applyBorder="1" applyAlignment="1">
      <alignment horizontal="right" vertical="center"/>
    </xf>
    <xf numFmtId="4" fontId="3" fillId="0" borderId="32" xfId="1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 wrapText="1"/>
    </xf>
    <xf numFmtId="4" fontId="6" fillId="0" borderId="28" xfId="1" applyNumberFormat="1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 wrapText="1"/>
    </xf>
    <xf numFmtId="4" fontId="3" fillId="0" borderId="28" xfId="1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4" fontId="6" fillId="0" borderId="31" xfId="1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right" vertical="center" wrapText="1"/>
    </xf>
    <xf numFmtId="4" fontId="6" fillId="0" borderId="34" xfId="1" applyNumberFormat="1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right" vertical="center" wrapText="1"/>
    </xf>
    <xf numFmtId="4" fontId="6" fillId="0" borderId="35" xfId="1" applyNumberFormat="1" applyFont="1" applyFill="1" applyBorder="1" applyAlignment="1">
      <alignment horizontal="right" vertical="center"/>
    </xf>
    <xf numFmtId="4" fontId="6" fillId="0" borderId="21" xfId="1" applyNumberFormat="1" applyFont="1" applyFill="1" applyBorder="1"/>
    <xf numFmtId="0" fontId="6" fillId="3" borderId="11" xfId="0" applyFont="1" applyFill="1" applyBorder="1" applyAlignment="1">
      <alignment horizontal="center"/>
    </xf>
    <xf numFmtId="2" fontId="6" fillId="0" borderId="28" xfId="2" applyNumberFormat="1" applyFont="1" applyFill="1" applyBorder="1"/>
    <xf numFmtId="4" fontId="6" fillId="0" borderId="31" xfId="0" applyNumberFormat="1" applyFont="1" applyFill="1" applyBorder="1"/>
    <xf numFmtId="0" fontId="3" fillId="0" borderId="0" xfId="0" applyFont="1" applyFill="1" applyBorder="1" applyAlignment="1">
      <alignment vertical="center" wrapText="1"/>
    </xf>
    <xf numFmtId="4" fontId="3" fillId="5" borderId="32" xfId="2" applyNumberFormat="1" applyFont="1" applyFill="1" applyBorder="1" applyProtection="1"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/>
    <xf numFmtId="0" fontId="6" fillId="3" borderId="9" xfId="0" applyFont="1" applyFill="1" applyBorder="1" applyAlignment="1">
      <alignment horizontal="center" vertical="center" wrapText="1"/>
    </xf>
    <xf numFmtId="0" fontId="6" fillId="0" borderId="0" xfId="0" applyFont="1" applyBorder="1"/>
    <xf numFmtId="4" fontId="3" fillId="0" borderId="45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38" xfId="0" applyNumberFormat="1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 vertical="center"/>
    </xf>
    <xf numFmtId="4" fontId="6" fillId="0" borderId="38" xfId="0" applyNumberFormat="1" applyFont="1" applyFill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0" fontId="6" fillId="4" borderId="45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/>
    </xf>
    <xf numFmtId="1" fontId="6" fillId="0" borderId="44" xfId="0" applyNumberFormat="1" applyFont="1" applyBorder="1"/>
    <xf numFmtId="0" fontId="6" fillId="0" borderId="8" xfId="0" applyFont="1" applyBorder="1" applyAlignment="1">
      <alignment horizontal="left"/>
    </xf>
    <xf numFmtId="4" fontId="6" fillId="0" borderId="9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6" fillId="0" borderId="25" xfId="0" applyFont="1" applyBorder="1" applyAlignment="1">
      <alignment horizontal="center" vertical="center" wrapText="1"/>
    </xf>
    <xf numFmtId="0" fontId="3" fillId="4" borderId="46" xfId="0" applyFont="1" applyFill="1" applyBorder="1"/>
    <xf numFmtId="0" fontId="3" fillId="4" borderId="47" xfId="0" applyFont="1" applyFill="1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" fontId="3" fillId="0" borderId="48" xfId="0" applyNumberFormat="1" applyFont="1" applyBorder="1" applyAlignment="1">
      <alignment vertical="center"/>
    </xf>
    <xf numFmtId="0" fontId="3" fillId="0" borderId="49" xfId="0" applyFont="1" applyBorder="1" applyAlignment="1">
      <alignment vertical="center" wrapText="1"/>
    </xf>
    <xf numFmtId="4" fontId="3" fillId="0" borderId="50" xfId="0" applyNumberFormat="1" applyFont="1" applyBorder="1" applyAlignment="1">
      <alignment vertical="center"/>
    </xf>
    <xf numFmtId="4" fontId="3" fillId="0" borderId="28" xfId="0" applyNumberFormat="1" applyFont="1" applyBorder="1" applyAlignment="1">
      <alignment vertical="center"/>
    </xf>
    <xf numFmtId="4" fontId="3" fillId="0" borderId="32" xfId="0" applyNumberFormat="1" applyFont="1" applyBorder="1" applyAlignment="1">
      <alignment vertical="center"/>
    </xf>
    <xf numFmtId="0" fontId="6" fillId="3" borderId="15" xfId="0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4" borderId="48" xfId="0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3" fillId="4" borderId="50" xfId="0" applyFont="1" applyFill="1" applyBorder="1" applyAlignment="1">
      <alignment vertical="center"/>
    </xf>
    <xf numFmtId="0" fontId="6" fillId="0" borderId="12" xfId="0" applyFont="1" applyBorder="1"/>
    <xf numFmtId="0" fontId="3" fillId="4" borderId="50" xfId="0" applyFont="1" applyFill="1" applyBorder="1"/>
    <xf numFmtId="0" fontId="6" fillId="0" borderId="33" xfId="0" applyFont="1" applyBorder="1"/>
    <xf numFmtId="0" fontId="3" fillId="4" borderId="43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 vertical="center"/>
    </xf>
    <xf numFmtId="0" fontId="9" fillId="0" borderId="39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4" fontId="3" fillId="5" borderId="53" xfId="1" applyNumberFormat="1" applyFont="1" applyFill="1" applyBorder="1" applyAlignment="1">
      <alignment horizontal="center" vertical="center"/>
    </xf>
    <xf numFmtId="4" fontId="3" fillId="5" borderId="22" xfId="2" applyNumberFormat="1" applyFont="1" applyFill="1" applyBorder="1" applyAlignment="1" applyProtection="1">
      <alignment vertical="center"/>
      <protection locked="0"/>
    </xf>
    <xf numFmtId="4" fontId="3" fillId="5" borderId="22" xfId="1" applyNumberFormat="1" applyFont="1" applyFill="1" applyBorder="1" applyAlignment="1" applyProtection="1">
      <alignment vertical="center"/>
      <protection locked="0"/>
    </xf>
    <xf numFmtId="4" fontId="3" fillId="5" borderId="6" xfId="1" applyNumberFormat="1" applyFont="1" applyFill="1" applyBorder="1" applyAlignment="1" applyProtection="1">
      <alignment vertical="center"/>
      <protection locked="0"/>
    </xf>
    <xf numFmtId="4" fontId="5" fillId="5" borderId="6" xfId="1" applyNumberFormat="1" applyFont="1" applyFill="1" applyBorder="1" applyAlignment="1" applyProtection="1">
      <alignment vertical="center"/>
      <protection locked="0"/>
    </xf>
    <xf numFmtId="4" fontId="3" fillId="5" borderId="30" xfId="2" applyNumberFormat="1" applyFont="1" applyFill="1" applyBorder="1" applyAlignment="1" applyProtection="1">
      <alignment vertical="center"/>
      <protection locked="0"/>
    </xf>
    <xf numFmtId="4" fontId="3" fillId="5" borderId="32" xfId="2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/>
    </xf>
    <xf numFmtId="4" fontId="3" fillId="5" borderId="35" xfId="3" applyNumberFormat="1" applyFont="1" applyFill="1" applyBorder="1" applyAlignment="1" applyProtection="1">
      <alignment horizontal="right" vertical="center"/>
      <protection locked="0"/>
    </xf>
    <xf numFmtId="4" fontId="3" fillId="5" borderId="28" xfId="0" applyNumberFormat="1" applyFont="1" applyFill="1" applyBorder="1" applyProtection="1">
      <protection locked="0"/>
    </xf>
    <xf numFmtId="4" fontId="3" fillId="5" borderId="30" xfId="0" applyNumberFormat="1" applyFont="1" applyFill="1" applyBorder="1" applyProtection="1">
      <protection locked="0"/>
    </xf>
    <xf numFmtId="4" fontId="3" fillId="5" borderId="37" xfId="0" applyNumberFormat="1" applyFont="1" applyFill="1" applyBorder="1" applyProtection="1">
      <protection locked="0"/>
    </xf>
    <xf numFmtId="4" fontId="3" fillId="5" borderId="30" xfId="0" applyNumberFormat="1" applyFont="1" applyFill="1" applyBorder="1" applyAlignment="1" applyProtection="1">
      <alignment horizontal="right" vertical="center"/>
      <protection locked="0"/>
    </xf>
    <xf numFmtId="4" fontId="3" fillId="5" borderId="30" xfId="0" applyNumberFormat="1" applyFont="1" applyFill="1" applyBorder="1" applyAlignment="1" applyProtection="1">
      <alignment horizontal="right"/>
      <protection locked="0"/>
    </xf>
    <xf numFmtId="4" fontId="3" fillId="5" borderId="30" xfId="2" applyNumberFormat="1" applyFont="1" applyFill="1" applyBorder="1" applyAlignment="1" applyProtection="1">
      <protection locked="0"/>
    </xf>
    <xf numFmtId="4" fontId="3" fillId="5" borderId="32" xfId="2" applyNumberFormat="1" applyFont="1" applyFill="1" applyBorder="1" applyAlignment="1" applyProtection="1">
      <protection locked="0"/>
    </xf>
    <xf numFmtId="4" fontId="3" fillId="5" borderId="22" xfId="1" applyNumberFormat="1" applyFont="1" applyFill="1" applyBorder="1" applyAlignment="1" applyProtection="1">
      <alignment horizontal="right" vertical="center"/>
      <protection locked="0"/>
    </xf>
    <xf numFmtId="4" fontId="3" fillId="5" borderId="30" xfId="1" applyNumberFormat="1" applyFont="1" applyFill="1" applyBorder="1" applyAlignment="1" applyProtection="1">
      <alignment horizontal="right" vertical="center"/>
      <protection locked="0"/>
    </xf>
    <xf numFmtId="4" fontId="3" fillId="5" borderId="6" xfId="0" applyNumberFormat="1" applyFont="1" applyFill="1" applyBorder="1" applyAlignment="1" applyProtection="1">
      <alignment horizontal="right" vertical="center"/>
      <protection locked="0"/>
    </xf>
    <xf numFmtId="4" fontId="3" fillId="5" borderId="32" xfId="1" applyNumberFormat="1" applyFont="1" applyFill="1" applyBorder="1" applyAlignment="1" applyProtection="1">
      <alignment horizontal="right" vertical="center"/>
      <protection locked="0"/>
    </xf>
    <xf numFmtId="4" fontId="3" fillId="5" borderId="6" xfId="1" applyNumberFormat="1" applyFont="1" applyFill="1" applyBorder="1" applyAlignment="1" applyProtection="1">
      <alignment horizontal="right" vertical="center"/>
      <protection locked="0"/>
    </xf>
    <xf numFmtId="4" fontId="3" fillId="5" borderId="22" xfId="2" applyNumberFormat="1" applyFont="1" applyFill="1" applyBorder="1" applyProtection="1">
      <protection locked="0"/>
    </xf>
    <xf numFmtId="4" fontId="3" fillId="5" borderId="22" xfId="1" applyNumberFormat="1" applyFont="1" applyFill="1" applyBorder="1" applyProtection="1">
      <protection locked="0"/>
    </xf>
    <xf numFmtId="4" fontId="3" fillId="5" borderId="6" xfId="1" applyNumberFormat="1" applyFont="1" applyFill="1" applyBorder="1" applyProtection="1">
      <protection locked="0"/>
    </xf>
    <xf numFmtId="4" fontId="3" fillId="5" borderId="30" xfId="2" applyNumberFormat="1" applyFont="1" applyFill="1" applyBorder="1" applyProtection="1">
      <protection locked="0"/>
    </xf>
    <xf numFmtId="0" fontId="3" fillId="5" borderId="40" xfId="0" applyFont="1" applyFill="1" applyBorder="1" applyAlignment="1" applyProtection="1">
      <alignment vertical="center" wrapText="1"/>
      <protection locked="0"/>
    </xf>
    <xf numFmtId="0" fontId="3" fillId="5" borderId="20" xfId="0" applyFont="1" applyFill="1" applyBorder="1" applyAlignment="1" applyProtection="1">
      <alignment vertical="center" wrapText="1"/>
      <protection locked="0"/>
    </xf>
    <xf numFmtId="0" fontId="3" fillId="5" borderId="41" xfId="0" applyFont="1" applyFill="1" applyBorder="1" applyAlignment="1" applyProtection="1">
      <alignment vertical="center" wrapText="1"/>
      <protection locked="0"/>
    </xf>
    <xf numFmtId="0" fontId="3" fillId="5" borderId="16" xfId="0" applyFont="1" applyFill="1" applyBorder="1" applyAlignment="1" applyProtection="1">
      <alignment vertical="center" wrapText="1"/>
      <protection locked="0"/>
    </xf>
    <xf numFmtId="0" fontId="3" fillId="5" borderId="42" xfId="0" applyFont="1" applyFill="1" applyBorder="1" applyAlignment="1" applyProtection="1">
      <alignment vertical="center" wrapText="1"/>
      <protection locked="0"/>
    </xf>
    <xf numFmtId="0" fontId="3" fillId="5" borderId="43" xfId="0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>
      <alignment horizontal="right"/>
    </xf>
    <xf numFmtId="4" fontId="3" fillId="5" borderId="26" xfId="0" applyNumberFormat="1" applyFont="1" applyFill="1" applyBorder="1" applyAlignment="1" applyProtection="1">
      <alignment horizontal="center" vertical="center"/>
      <protection locked="0"/>
    </xf>
    <xf numFmtId="0" fontId="6" fillId="5" borderId="51" xfId="0" applyFont="1" applyFill="1" applyBorder="1" applyProtection="1">
      <protection locked="0"/>
    </xf>
    <xf numFmtId="0" fontId="6" fillId="5" borderId="52" xfId="0" applyFont="1" applyFill="1" applyBorder="1" applyAlignment="1" applyProtection="1">
      <alignment horizontal="left"/>
      <protection locked="0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showGridLines="0" showZeros="0" tabSelected="1" workbookViewId="0">
      <selection activeCell="G1" sqref="G1"/>
    </sheetView>
  </sheetViews>
  <sheetFormatPr baseColWidth="10" defaultRowHeight="15.6"/>
  <cols>
    <col min="1" max="1" width="3.77734375" style="36" customWidth="1"/>
    <col min="2" max="2" width="35.77734375" style="36" customWidth="1"/>
    <col min="3" max="5" width="12.77734375" style="37" customWidth="1"/>
    <col min="6" max="6" width="35.77734375" style="36" customWidth="1"/>
    <col min="7" max="7" width="12.77734375" style="37" customWidth="1"/>
    <col min="8" max="16384" width="11.5546875" style="36"/>
  </cols>
  <sheetData>
    <row r="1" spans="2:9" ht="16.2" thickBot="1">
      <c r="B1" s="21"/>
      <c r="C1" s="21"/>
      <c r="D1" s="21"/>
      <c r="E1" s="21"/>
      <c r="F1" s="239" t="s">
        <v>121</v>
      </c>
      <c r="G1" s="232"/>
    </row>
    <row r="2" spans="2:9" ht="16.2" thickBot="1"/>
    <row r="3" spans="2:9" s="38" customFormat="1" ht="16.2" thickBot="1">
      <c r="B3" s="206" t="s">
        <v>104</v>
      </c>
      <c r="C3" s="207"/>
      <c r="D3" s="207"/>
      <c r="E3" s="207"/>
      <c r="F3" s="207"/>
      <c r="G3" s="208"/>
    </row>
    <row r="4" spans="2:9" s="38" customFormat="1">
      <c r="B4" s="39" t="s">
        <v>15</v>
      </c>
      <c r="C4" s="40" t="s">
        <v>21</v>
      </c>
      <c r="D4" s="40" t="s">
        <v>103</v>
      </c>
      <c r="E4" s="40" t="s">
        <v>22</v>
      </c>
      <c r="F4" s="40" t="s">
        <v>16</v>
      </c>
      <c r="G4" s="41" t="s">
        <v>50</v>
      </c>
    </row>
    <row r="5" spans="2:9" s="38" customFormat="1" ht="16.2">
      <c r="B5" s="42" t="s">
        <v>29</v>
      </c>
      <c r="C5" s="43"/>
      <c r="D5" s="43"/>
      <c r="E5" s="43"/>
      <c r="F5" s="44" t="s">
        <v>6</v>
      </c>
      <c r="G5" s="45"/>
    </row>
    <row r="6" spans="2:9">
      <c r="B6" s="46" t="s">
        <v>4</v>
      </c>
      <c r="C6" s="233"/>
      <c r="D6" s="233"/>
      <c r="E6" s="47">
        <f>C6-D6</f>
        <v>0</v>
      </c>
      <c r="F6" s="48" t="s">
        <v>7</v>
      </c>
      <c r="G6" s="237"/>
    </row>
    <row r="7" spans="2:9">
      <c r="B7" s="46" t="s">
        <v>5</v>
      </c>
      <c r="C7" s="233"/>
      <c r="D7" s="233"/>
      <c r="E7" s="47">
        <f>C7-D7</f>
        <v>0</v>
      </c>
      <c r="F7" s="48" t="s">
        <v>8</v>
      </c>
      <c r="G7" s="237"/>
    </row>
    <row r="8" spans="2:9">
      <c r="B8" s="46" t="s">
        <v>35</v>
      </c>
      <c r="C8" s="233"/>
      <c r="D8" s="233"/>
      <c r="E8" s="47">
        <f>C8-D8</f>
        <v>0</v>
      </c>
      <c r="F8" s="48"/>
      <c r="G8" s="49"/>
    </row>
    <row r="9" spans="2:9" s="38" customFormat="1">
      <c r="B9" s="50"/>
      <c r="C9" s="51"/>
      <c r="D9" s="51"/>
      <c r="E9" s="51"/>
      <c r="F9" s="52" t="s">
        <v>64</v>
      </c>
      <c r="G9" s="53">
        <f>E20-SUM(G6:G8)-G19</f>
        <v>0</v>
      </c>
      <c r="I9" s="54"/>
    </row>
    <row r="10" spans="2:9" s="38" customFormat="1">
      <c r="B10" s="55" t="s">
        <v>31</v>
      </c>
      <c r="C10" s="56">
        <f>SUM(C6:C8)</f>
        <v>0</v>
      </c>
      <c r="D10" s="56">
        <f>SUM(D6:D8)</f>
        <v>0</v>
      </c>
      <c r="E10" s="56">
        <f>SUM(E6:E8)</f>
        <v>0</v>
      </c>
      <c r="F10" s="52" t="s">
        <v>31</v>
      </c>
      <c r="G10" s="57">
        <f>SUM(G6:G9)</f>
        <v>0</v>
      </c>
    </row>
    <row r="11" spans="2:9" s="38" customFormat="1" ht="16.2">
      <c r="B11" s="58" t="s">
        <v>10</v>
      </c>
      <c r="C11" s="59"/>
      <c r="D11" s="60"/>
      <c r="E11" s="60"/>
      <c r="F11" s="61" t="s">
        <v>9</v>
      </c>
      <c r="G11" s="62"/>
    </row>
    <row r="12" spans="2:9">
      <c r="B12" s="46" t="s">
        <v>25</v>
      </c>
      <c r="C12" s="233"/>
      <c r="D12" s="233"/>
      <c r="E12" s="47">
        <f t="shared" ref="E12:E18" si="0">C12-D12</f>
        <v>0</v>
      </c>
      <c r="F12" s="48" t="s">
        <v>61</v>
      </c>
      <c r="G12" s="237"/>
    </row>
    <row r="13" spans="2:9">
      <c r="B13" s="46" t="s">
        <v>33</v>
      </c>
      <c r="C13" s="233"/>
      <c r="D13" s="233"/>
      <c r="E13" s="47">
        <f t="shared" si="0"/>
        <v>0</v>
      </c>
      <c r="F13" s="48" t="s">
        <v>65</v>
      </c>
      <c r="G13" s="237"/>
    </row>
    <row r="14" spans="2:9">
      <c r="B14" s="46" t="s">
        <v>34</v>
      </c>
      <c r="C14" s="233"/>
      <c r="D14" s="233"/>
      <c r="E14" s="47">
        <f t="shared" si="0"/>
        <v>0</v>
      </c>
      <c r="F14" s="48" t="s">
        <v>71</v>
      </c>
      <c r="G14" s="237"/>
    </row>
    <row r="15" spans="2:9">
      <c r="B15" s="46" t="s">
        <v>47</v>
      </c>
      <c r="C15" s="233"/>
      <c r="D15" s="233"/>
      <c r="E15" s="47">
        <f t="shared" si="0"/>
        <v>0</v>
      </c>
      <c r="F15" s="48" t="s">
        <v>48</v>
      </c>
      <c r="G15" s="237"/>
    </row>
    <row r="16" spans="2:9">
      <c r="B16" s="46" t="s">
        <v>72</v>
      </c>
      <c r="C16" s="234"/>
      <c r="D16" s="234"/>
      <c r="E16" s="47">
        <f t="shared" si="0"/>
        <v>0</v>
      </c>
      <c r="F16" s="48" t="s">
        <v>49</v>
      </c>
      <c r="G16" s="237"/>
    </row>
    <row r="17" spans="2:7">
      <c r="B17" s="46" t="s">
        <v>63</v>
      </c>
      <c r="C17" s="234"/>
      <c r="D17" s="234"/>
      <c r="E17" s="47">
        <f t="shared" si="0"/>
        <v>0</v>
      </c>
      <c r="F17" s="48" t="s">
        <v>23</v>
      </c>
      <c r="G17" s="237"/>
    </row>
    <row r="18" spans="2:7">
      <c r="B18" s="46" t="s">
        <v>11</v>
      </c>
      <c r="C18" s="235"/>
      <c r="D18" s="236"/>
      <c r="E18" s="47">
        <f t="shared" si="0"/>
        <v>0</v>
      </c>
      <c r="F18" s="48" t="s">
        <v>24</v>
      </c>
      <c r="G18" s="238"/>
    </row>
    <row r="19" spans="2:7" s="38" customFormat="1">
      <c r="B19" s="63" t="s">
        <v>31</v>
      </c>
      <c r="C19" s="64">
        <f>SUM(C12:C18)</f>
        <v>0</v>
      </c>
      <c r="D19" s="65">
        <f>SUM(D12:D18)</f>
        <v>0</v>
      </c>
      <c r="E19" s="65">
        <f>SUM(E12:E18)</f>
        <v>0</v>
      </c>
      <c r="F19" s="66" t="s">
        <v>14</v>
      </c>
      <c r="G19" s="67">
        <f>SUM(G12:G18)</f>
        <v>0</v>
      </c>
    </row>
    <row r="20" spans="2:7" s="38" customFormat="1" ht="16.2" thickBot="1">
      <c r="B20" s="68" t="s">
        <v>20</v>
      </c>
      <c r="C20" s="69">
        <f>SUM(C10+C19)</f>
        <v>0</v>
      </c>
      <c r="D20" s="69">
        <f>SUM(D10+D19)</f>
        <v>0</v>
      </c>
      <c r="E20" s="69">
        <f>SUM(E10+E19)</f>
        <v>0</v>
      </c>
      <c r="F20" s="70" t="s">
        <v>20</v>
      </c>
      <c r="G20" s="71">
        <f>G10+G19</f>
        <v>0</v>
      </c>
    </row>
  </sheetData>
  <sheetProtection sheet="1" objects="1" scenarios="1"/>
  <mergeCells count="1">
    <mergeCell ref="B3:G3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18"/>
  <sheetViews>
    <sheetView showGridLines="0" showZeros="0" workbookViewId="0">
      <selection activeCell="C1" sqref="C1"/>
    </sheetView>
  </sheetViews>
  <sheetFormatPr baseColWidth="10" defaultRowHeight="15.6"/>
  <cols>
    <col min="1" max="1" width="3.77734375" style="2" customWidth="1"/>
    <col min="2" max="2" width="56.77734375" style="2" bestFit="1" customWidth="1"/>
    <col min="3" max="3" width="15.6640625" style="7" customWidth="1"/>
    <col min="4" max="8" width="15.6640625" style="2" customWidth="1"/>
    <col min="9" max="9" width="12.88671875" style="2" bestFit="1" customWidth="1"/>
    <col min="10" max="16384" width="11.5546875" style="2"/>
  </cols>
  <sheetData>
    <row r="1" spans="2:9" ht="16.2" thickBot="1">
      <c r="B1" s="239" t="s">
        <v>121</v>
      </c>
      <c r="C1" s="232"/>
      <c r="D1" s="36"/>
      <c r="E1" s="85"/>
      <c r="F1" s="85"/>
      <c r="G1" s="72"/>
    </row>
    <row r="2" spans="2:9" ht="16.2" thickBot="1">
      <c r="B2" s="36"/>
      <c r="C2" s="86"/>
      <c r="D2" s="36"/>
      <c r="E2" s="35"/>
      <c r="F2" s="35"/>
      <c r="G2" s="72"/>
    </row>
    <row r="3" spans="2:9" ht="16.2" thickBot="1">
      <c r="B3" s="209" t="s">
        <v>105</v>
      </c>
      <c r="C3" s="210"/>
    </row>
    <row r="4" spans="2:9">
      <c r="B4" s="39" t="s">
        <v>108</v>
      </c>
      <c r="C4" s="41" t="s">
        <v>50</v>
      </c>
      <c r="D4" s="83"/>
      <c r="E4" s="35"/>
      <c r="F4" s="35"/>
    </row>
    <row r="5" spans="2:9" ht="16.2" thickBot="1">
      <c r="B5" s="90" t="s">
        <v>73</v>
      </c>
      <c r="C5" s="240"/>
      <c r="D5" s="35"/>
      <c r="E5" s="75"/>
      <c r="F5" s="75"/>
    </row>
    <row r="6" spans="2:9" ht="16.2" thickBot="1">
      <c r="B6" s="77"/>
      <c r="C6" s="87"/>
      <c r="D6" s="78"/>
      <c r="E6" s="78"/>
      <c r="F6" s="78"/>
      <c r="G6" s="78"/>
      <c r="H6" s="76"/>
      <c r="I6" s="35"/>
    </row>
    <row r="7" spans="2:9" ht="16.2" thickBot="1">
      <c r="B7" s="209" t="s">
        <v>106</v>
      </c>
      <c r="C7" s="210"/>
      <c r="E7" s="79"/>
      <c r="H7" s="6"/>
      <c r="I7" s="35"/>
    </row>
    <row r="8" spans="2:9">
      <c r="B8" s="39" t="s">
        <v>109</v>
      </c>
      <c r="C8" s="41" t="s">
        <v>50</v>
      </c>
      <c r="D8" s="83"/>
      <c r="E8" s="35"/>
      <c r="F8" s="35"/>
    </row>
    <row r="9" spans="2:9" ht="15.6" customHeight="1" thickBot="1">
      <c r="B9" s="91" t="s">
        <v>67</v>
      </c>
      <c r="C9" s="92">
        <f>C5*70%</f>
        <v>0</v>
      </c>
      <c r="D9" s="35"/>
      <c r="E9" s="75"/>
      <c r="F9" s="75"/>
    </row>
    <row r="10" spans="2:9" ht="16.2" thickBot="1">
      <c r="B10" s="80"/>
    </row>
    <row r="11" spans="2:9" ht="16.2" thickBot="1">
      <c r="B11" s="211" t="s">
        <v>107</v>
      </c>
      <c r="C11" s="212"/>
      <c r="E11" s="84"/>
    </row>
    <row r="12" spans="2:9">
      <c r="B12" s="39" t="s">
        <v>53</v>
      </c>
      <c r="C12" s="41" t="s">
        <v>50</v>
      </c>
      <c r="D12" s="83"/>
      <c r="E12" s="35"/>
      <c r="F12" s="35"/>
    </row>
    <row r="13" spans="2:9">
      <c r="B13" s="93" t="s">
        <v>68</v>
      </c>
      <c r="C13" s="241"/>
      <c r="D13" s="36"/>
      <c r="E13" s="75"/>
      <c r="F13" s="75"/>
    </row>
    <row r="14" spans="2:9">
      <c r="B14" s="46" t="s">
        <v>54</v>
      </c>
      <c r="C14" s="242"/>
      <c r="D14" s="36"/>
      <c r="E14" s="75"/>
      <c r="F14" s="75"/>
    </row>
    <row r="15" spans="2:9">
      <c r="B15" s="46" t="s">
        <v>40</v>
      </c>
      <c r="C15" s="242"/>
      <c r="D15" s="36"/>
      <c r="E15" s="75"/>
      <c r="F15" s="75"/>
    </row>
    <row r="16" spans="2:9">
      <c r="B16" s="46" t="s">
        <v>19</v>
      </c>
      <c r="C16" s="242"/>
      <c r="D16" s="36"/>
      <c r="E16" s="75"/>
      <c r="F16" s="75"/>
    </row>
    <row r="17" spans="2:6" ht="15.6" customHeight="1">
      <c r="B17" s="94" t="s">
        <v>66</v>
      </c>
      <c r="C17" s="242"/>
      <c r="D17" s="36"/>
      <c r="E17" s="75"/>
      <c r="F17" s="75"/>
    </row>
    <row r="18" spans="2:6" ht="15.6" customHeight="1">
      <c r="B18" s="94" t="s">
        <v>74</v>
      </c>
      <c r="C18" s="242"/>
      <c r="D18" s="36"/>
      <c r="E18" s="75"/>
      <c r="F18" s="75"/>
    </row>
    <row r="19" spans="2:6" ht="15.6" customHeight="1">
      <c r="B19" s="94" t="s">
        <v>75</v>
      </c>
      <c r="C19" s="242"/>
      <c r="D19" s="36"/>
      <c r="E19" s="75"/>
      <c r="F19" s="75"/>
    </row>
    <row r="20" spans="2:6" ht="15.6" customHeight="1" thickBot="1">
      <c r="B20" s="95" t="s">
        <v>70</v>
      </c>
      <c r="C20" s="243"/>
      <c r="D20" s="36"/>
      <c r="E20" s="75"/>
      <c r="F20" s="75"/>
    </row>
    <row r="21" spans="2:6">
      <c r="B21" s="77"/>
    </row>
    <row r="70" spans="2:5">
      <c r="B70" s="4"/>
      <c r="C70" s="213"/>
      <c r="D70" s="213"/>
      <c r="E70" s="4"/>
    </row>
    <row r="72" spans="2:5">
      <c r="D72" s="81"/>
      <c r="E72" s="81"/>
    </row>
    <row r="73" spans="2:5">
      <c r="E73" s="81"/>
    </row>
    <row r="74" spans="2:5">
      <c r="E74" s="81"/>
    </row>
    <row r="75" spans="2:5">
      <c r="E75" s="81"/>
    </row>
    <row r="76" spans="2:5">
      <c r="E76" s="81"/>
    </row>
    <row r="77" spans="2:5">
      <c r="E77" s="81"/>
    </row>
    <row r="78" spans="2:5">
      <c r="E78" s="81"/>
    </row>
    <row r="79" spans="2:5">
      <c r="E79" s="81"/>
    </row>
    <row r="80" spans="2:5">
      <c r="E80" s="81"/>
    </row>
    <row r="81" spans="2:6">
      <c r="E81" s="81"/>
    </row>
    <row r="82" spans="2:6">
      <c r="E82" s="81"/>
    </row>
    <row r="83" spans="2:6">
      <c r="E83" s="81"/>
    </row>
    <row r="84" spans="2:6">
      <c r="E84" s="81"/>
    </row>
    <row r="85" spans="2:6">
      <c r="E85" s="81"/>
    </row>
    <row r="86" spans="2:6">
      <c r="E86" s="81"/>
    </row>
    <row r="87" spans="2:6">
      <c r="E87" s="81"/>
    </row>
    <row r="88" spans="2:6">
      <c r="E88" s="81"/>
    </row>
    <row r="89" spans="2:6">
      <c r="E89" s="81"/>
    </row>
    <row r="90" spans="2:6">
      <c r="D90" s="81"/>
      <c r="E90" s="81"/>
      <c r="F90" s="81"/>
    </row>
    <row r="91" spans="2:6">
      <c r="E91" s="81"/>
    </row>
    <row r="92" spans="2:6">
      <c r="B92" s="82"/>
      <c r="E92" s="81"/>
    </row>
    <row r="93" spans="2:6">
      <c r="E93" s="81"/>
    </row>
    <row r="94" spans="2:6">
      <c r="D94" s="81"/>
      <c r="E94" s="81"/>
    </row>
    <row r="102" spans="2:4">
      <c r="B102" s="4"/>
      <c r="C102" s="213"/>
      <c r="D102" s="213"/>
    </row>
    <row r="103" spans="2:4">
      <c r="D103" s="81"/>
    </row>
    <row r="104" spans="2:4">
      <c r="D104" s="81"/>
    </row>
    <row r="105" spans="2:4">
      <c r="D105" s="81"/>
    </row>
    <row r="106" spans="2:4">
      <c r="D106" s="81"/>
    </row>
    <row r="107" spans="2:4">
      <c r="D107" s="81"/>
    </row>
    <row r="108" spans="2:4">
      <c r="D108" s="81"/>
    </row>
    <row r="109" spans="2:4">
      <c r="D109" s="81"/>
    </row>
    <row r="110" spans="2:4">
      <c r="D110" s="81"/>
    </row>
    <row r="111" spans="2:4">
      <c r="D111" s="81"/>
    </row>
    <row r="112" spans="2:4">
      <c r="D112" s="81"/>
    </row>
    <row r="113" spans="4:4">
      <c r="D113" s="81"/>
    </row>
    <row r="114" spans="4:4">
      <c r="D114" s="81"/>
    </row>
    <row r="115" spans="4:4">
      <c r="D115" s="81"/>
    </row>
    <row r="116" spans="4:4">
      <c r="D116" s="81"/>
    </row>
    <row r="117" spans="4:4">
      <c r="D117" s="81"/>
    </row>
    <row r="118" spans="4:4">
      <c r="D118" s="81"/>
    </row>
  </sheetData>
  <sheetProtection sheet="1" objects="1" scenarios="1"/>
  <mergeCells count="5">
    <mergeCell ref="B3:C3"/>
    <mergeCell ref="B7:C7"/>
    <mergeCell ref="B11:C11"/>
    <mergeCell ref="C102:D102"/>
    <mergeCell ref="C70:D70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27"/>
  <sheetViews>
    <sheetView showGridLines="0" showZeros="0" workbookViewId="0">
      <selection activeCell="D1" sqref="D1"/>
    </sheetView>
  </sheetViews>
  <sheetFormatPr baseColWidth="10" defaultRowHeight="13.2"/>
  <cols>
    <col min="1" max="1" width="3.77734375" style="1" customWidth="1"/>
    <col min="2" max="2" width="16.44140625" style="1" customWidth="1"/>
    <col min="3" max="3" width="25.88671875" style="1" customWidth="1"/>
    <col min="4" max="4" width="13" style="1" customWidth="1"/>
    <col min="5" max="5" width="13.5546875" style="1" customWidth="1"/>
    <col min="6" max="6" width="14.6640625" style="1" customWidth="1"/>
    <col min="7" max="8" width="11.44140625" style="1" customWidth="1"/>
    <col min="9" max="9" width="12.5546875" style="1" customWidth="1"/>
    <col min="10" max="40" width="11.44140625" style="1" customWidth="1"/>
    <col min="41" max="16384" width="11.5546875" style="1"/>
  </cols>
  <sheetData>
    <row r="1" spans="2:6" ht="16.2" thickBot="1">
      <c r="B1" s="36"/>
      <c r="C1" s="239" t="s">
        <v>121</v>
      </c>
      <c r="D1" s="232"/>
      <c r="E1" s="96"/>
    </row>
    <row r="2" spans="2:6" ht="16.2" thickBot="1">
      <c r="B2" s="2"/>
      <c r="C2" s="2"/>
      <c r="E2" s="99"/>
    </row>
    <row r="3" spans="2:6" ht="16.2" thickBot="1">
      <c r="B3" s="221" t="s">
        <v>110</v>
      </c>
      <c r="C3" s="222"/>
      <c r="D3" s="223"/>
      <c r="E3" s="100"/>
    </row>
    <row r="4" spans="2:6" ht="15.6">
      <c r="B4" s="228" t="s">
        <v>97</v>
      </c>
      <c r="C4" s="229"/>
      <c r="D4" s="108" t="s">
        <v>50</v>
      </c>
      <c r="E4" s="35"/>
    </row>
    <row r="5" spans="2:6" ht="15.6">
      <c r="B5" s="226" t="s">
        <v>55</v>
      </c>
      <c r="C5" s="227"/>
      <c r="D5" s="109">
        <f>'Bilan N'!C15</f>
        <v>0</v>
      </c>
      <c r="E5" s="101"/>
    </row>
    <row r="6" spans="2:6" ht="15.6">
      <c r="B6" s="216" t="s">
        <v>86</v>
      </c>
      <c r="C6" s="217"/>
      <c r="D6" s="244"/>
      <c r="E6" s="101"/>
    </row>
    <row r="7" spans="2:6" ht="15.6">
      <c r="B7" s="216" t="s">
        <v>85</v>
      </c>
      <c r="C7" s="217"/>
      <c r="D7" s="244"/>
      <c r="E7" s="101"/>
    </row>
    <row r="8" spans="2:6" ht="15.6">
      <c r="B8" s="216" t="s">
        <v>76</v>
      </c>
      <c r="C8" s="217"/>
      <c r="D8" s="110">
        <f>'Budgets Ventes Achats'!C5</f>
        <v>0</v>
      </c>
      <c r="E8" s="101"/>
    </row>
    <row r="9" spans="2:6" ht="15.6">
      <c r="B9" s="216" t="s">
        <v>77</v>
      </c>
      <c r="C9" s="217"/>
      <c r="D9" s="237"/>
      <c r="E9" s="75"/>
    </row>
    <row r="10" spans="2:6" s="107" customFormat="1" ht="16.2" thickBot="1">
      <c r="B10" s="214" t="s">
        <v>14</v>
      </c>
      <c r="C10" s="215"/>
      <c r="D10" s="111">
        <f>SUM(D5:D9)</f>
        <v>0</v>
      </c>
      <c r="E10" s="88"/>
    </row>
    <row r="11" spans="2:6" ht="16.2" thickBot="1">
      <c r="B11" s="36"/>
      <c r="C11" s="73"/>
      <c r="D11" s="75"/>
      <c r="E11" s="75"/>
    </row>
    <row r="12" spans="2:6" ht="16.2" thickBot="1">
      <c r="B12" s="209" t="s">
        <v>111</v>
      </c>
      <c r="C12" s="220"/>
      <c r="D12" s="210"/>
      <c r="E12" s="2"/>
      <c r="F12" s="74"/>
    </row>
    <row r="13" spans="2:6" ht="15.6">
      <c r="B13" s="228" t="s">
        <v>97</v>
      </c>
      <c r="C13" s="229"/>
      <c r="D13" s="108" t="s">
        <v>50</v>
      </c>
      <c r="E13" s="98"/>
      <c r="F13" s="4"/>
    </row>
    <row r="14" spans="2:6" ht="15.6">
      <c r="B14" s="224" t="s">
        <v>56</v>
      </c>
      <c r="C14" s="225"/>
      <c r="D14" s="112">
        <f>'Bilan N'!G15</f>
        <v>0</v>
      </c>
      <c r="E14" s="103"/>
      <c r="F14" s="102"/>
    </row>
    <row r="15" spans="2:6" ht="15.6">
      <c r="B15" s="218" t="s">
        <v>87</v>
      </c>
      <c r="C15" s="219"/>
      <c r="D15" s="245"/>
      <c r="E15" s="103"/>
      <c r="F15" s="102"/>
    </row>
    <row r="16" spans="2:6" ht="15.6">
      <c r="B16" s="218" t="s">
        <v>80</v>
      </c>
      <c r="C16" s="219"/>
      <c r="D16" s="113">
        <f>'Budgets Ventes Achats'!C9</f>
        <v>0</v>
      </c>
      <c r="E16" s="103"/>
      <c r="F16" s="102"/>
    </row>
    <row r="17" spans="2:6" ht="15.6">
      <c r="B17" s="218" t="s">
        <v>84</v>
      </c>
      <c r="C17" s="219"/>
      <c r="D17" s="113">
        <f>'Budgets Ventes Achats'!C13+'Budgets Ventes Achats'!C14</f>
        <v>0</v>
      </c>
      <c r="E17" s="103"/>
      <c r="F17" s="102"/>
    </row>
    <row r="18" spans="2:6" ht="15.6">
      <c r="B18" s="218" t="s">
        <v>81</v>
      </c>
      <c r="C18" s="219"/>
      <c r="D18" s="113">
        <f>'Budgets Ventes Achats'!C15</f>
        <v>0</v>
      </c>
      <c r="E18" s="103"/>
      <c r="F18" s="102"/>
    </row>
    <row r="19" spans="2:6" ht="15.6">
      <c r="B19" s="218" t="s">
        <v>78</v>
      </c>
      <c r="C19" s="219"/>
      <c r="D19" s="245"/>
      <c r="E19" s="103"/>
      <c r="F19" s="102"/>
    </row>
    <row r="20" spans="2:6" ht="15.6">
      <c r="B20" s="218" t="s">
        <v>88</v>
      </c>
      <c r="C20" s="219"/>
      <c r="D20" s="246"/>
      <c r="E20" s="97"/>
      <c r="F20" s="97"/>
    </row>
    <row r="21" spans="2:6" ht="15.6">
      <c r="B21" s="216" t="s">
        <v>79</v>
      </c>
      <c r="C21" s="217"/>
      <c r="D21" s="247"/>
      <c r="E21" s="97"/>
      <c r="F21" s="97"/>
    </row>
    <row r="22" spans="2:6" ht="16.2" thickBot="1">
      <c r="B22" s="214" t="s">
        <v>14</v>
      </c>
      <c r="C22" s="215"/>
      <c r="D22" s="114">
        <f>SUM(D14:D21)</f>
        <v>0</v>
      </c>
      <c r="E22" s="97"/>
      <c r="F22" s="97"/>
    </row>
    <row r="23" spans="2:6" ht="15.6">
      <c r="B23" s="2"/>
      <c r="D23" s="97"/>
      <c r="E23" s="104"/>
      <c r="F23" s="96"/>
    </row>
    <row r="24" spans="2:6" ht="15.6">
      <c r="B24" s="2"/>
      <c r="D24" s="97"/>
      <c r="E24" s="97"/>
      <c r="F24" s="97"/>
    </row>
    <row r="25" spans="2:6" ht="15.6">
      <c r="B25" s="2"/>
      <c r="D25" s="97"/>
      <c r="E25" s="97"/>
      <c r="F25" s="97"/>
    </row>
    <row r="26" spans="2:6" ht="15.6">
      <c r="B26" s="2"/>
      <c r="D26" s="97"/>
      <c r="E26" s="97"/>
      <c r="F26" s="97"/>
    </row>
    <row r="27" spans="2:6" ht="15.6">
      <c r="B27" s="2"/>
      <c r="D27" s="97"/>
      <c r="E27" s="97"/>
      <c r="F27" s="97"/>
    </row>
  </sheetData>
  <sheetProtection sheet="1" objects="1" scenarios="1"/>
  <mergeCells count="19">
    <mergeCell ref="B3:D3"/>
    <mergeCell ref="B17:C17"/>
    <mergeCell ref="B15:C15"/>
    <mergeCell ref="B14:C14"/>
    <mergeCell ref="B5:C5"/>
    <mergeCell ref="B6:C6"/>
    <mergeCell ref="B8:C8"/>
    <mergeCell ref="B7:C7"/>
    <mergeCell ref="B4:C4"/>
    <mergeCell ref="B13:C13"/>
    <mergeCell ref="B10:C10"/>
    <mergeCell ref="B22:C22"/>
    <mergeCell ref="B9:C9"/>
    <mergeCell ref="B19:C19"/>
    <mergeCell ref="B20:C20"/>
    <mergeCell ref="B12:D12"/>
    <mergeCell ref="B16:C16"/>
    <mergeCell ref="B18:C18"/>
    <mergeCell ref="B21:C21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8"/>
  <sheetViews>
    <sheetView showGridLines="0" showZeros="0" workbookViewId="0">
      <selection activeCell="B2" sqref="B2:C2"/>
    </sheetView>
  </sheetViews>
  <sheetFormatPr baseColWidth="10" defaultRowHeight="15.6"/>
  <cols>
    <col min="1" max="1" width="3.77734375" style="2" customWidth="1"/>
    <col min="2" max="2" width="40.77734375" style="2" customWidth="1"/>
    <col min="3" max="3" width="12.77734375" style="2" customWidth="1"/>
    <col min="4" max="6" width="16.33203125" style="2" customWidth="1"/>
    <col min="7" max="7" width="17.5546875" style="2" customWidth="1"/>
    <col min="8" max="8" width="16.6640625" style="2" customWidth="1"/>
    <col min="9" max="9" width="18.109375" style="2" bestFit="1" customWidth="1"/>
    <col min="10" max="16384" width="11.5546875" style="2"/>
  </cols>
  <sheetData>
    <row r="1" spans="2:8" ht="16.2" thickBot="1"/>
    <row r="2" spans="2:8" ht="16.2" thickBot="1">
      <c r="B2" s="206" t="s">
        <v>112</v>
      </c>
      <c r="C2" s="208"/>
      <c r="D2" s="115"/>
    </row>
    <row r="3" spans="2:8">
      <c r="B3" s="116" t="s">
        <v>97</v>
      </c>
      <c r="C3" s="117" t="s">
        <v>50</v>
      </c>
      <c r="D3" s="4"/>
      <c r="E3" s="4"/>
      <c r="F3" s="4"/>
      <c r="G3" s="4"/>
      <c r="H3" s="4"/>
    </row>
    <row r="4" spans="2:8">
      <c r="B4" s="118" t="s">
        <v>0</v>
      </c>
      <c r="C4" s="119">
        <f>'Bilan N'!E18</f>
        <v>0</v>
      </c>
      <c r="D4" s="5"/>
      <c r="E4" s="5"/>
      <c r="F4" s="5"/>
      <c r="G4" s="5"/>
      <c r="H4" s="5"/>
    </row>
    <row r="5" spans="2:8">
      <c r="B5" s="23" t="s">
        <v>1</v>
      </c>
      <c r="C5" s="24">
        <f>'Encaissements Décaissements'!D10</f>
        <v>0</v>
      </c>
      <c r="D5" s="5"/>
      <c r="E5" s="5"/>
      <c r="F5" s="5"/>
      <c r="G5" s="5"/>
      <c r="H5" s="5"/>
    </row>
    <row r="6" spans="2:8">
      <c r="B6" s="120" t="s">
        <v>2</v>
      </c>
      <c r="C6" s="29">
        <f>'Encaissements Décaissements'!D22</f>
        <v>0</v>
      </c>
      <c r="D6" s="5"/>
      <c r="E6" s="5"/>
      <c r="F6" s="5"/>
      <c r="G6" s="5"/>
      <c r="H6" s="5"/>
    </row>
    <row r="7" spans="2:8" s="7" customFormat="1" ht="16.2" thickBot="1">
      <c r="B7" s="121" t="s">
        <v>3</v>
      </c>
      <c r="C7" s="122">
        <f>C4+C5-C6</f>
        <v>0</v>
      </c>
      <c r="D7" s="9"/>
      <c r="E7" s="9"/>
      <c r="F7" s="9"/>
      <c r="G7" s="9"/>
      <c r="H7" s="9"/>
    </row>
    <row r="8" spans="2:8">
      <c r="C8" s="21"/>
      <c r="D8" s="21"/>
    </row>
  </sheetData>
  <sheetProtection sheet="1" objects="1" scenarios="1"/>
  <mergeCells count="1">
    <mergeCell ref="B2:C2"/>
  </mergeCells>
  <phoneticPr fontId="0" type="noConversion"/>
  <conditionalFormatting sqref="C7:H7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K23"/>
  <sheetViews>
    <sheetView showGridLines="0" showZeros="0" workbookViewId="0">
      <selection activeCell="E1" sqref="E1"/>
    </sheetView>
  </sheetViews>
  <sheetFormatPr baseColWidth="10" defaultRowHeight="15.6"/>
  <cols>
    <col min="1" max="1" width="3.77734375" style="2" customWidth="1"/>
    <col min="2" max="2" width="40.77734375" style="2" customWidth="1"/>
    <col min="3" max="3" width="12.77734375" style="3" customWidth="1"/>
    <col min="4" max="4" width="40.77734375" style="2" customWidth="1"/>
    <col min="5" max="5" width="12.77734375" style="3" customWidth="1"/>
    <col min="6" max="10" width="11.5546875" style="2"/>
    <col min="11" max="11" width="13.6640625" style="2" customWidth="1"/>
    <col min="12" max="16384" width="11.5546875" style="2"/>
  </cols>
  <sheetData>
    <row r="1" spans="2:11" ht="16.2" thickBot="1">
      <c r="B1" s="162"/>
      <c r="C1" s="162"/>
      <c r="D1" s="239" t="s">
        <v>121</v>
      </c>
      <c r="E1" s="232"/>
    </row>
    <row r="2" spans="2:11" ht="16.2" thickBot="1">
      <c r="B2" s="36"/>
      <c r="C2" s="36"/>
      <c r="D2" s="213"/>
      <c r="E2" s="231"/>
    </row>
    <row r="3" spans="2:11" s="7" customFormat="1" ht="16.2" thickBot="1">
      <c r="B3" s="221" t="s">
        <v>113</v>
      </c>
      <c r="C3" s="222"/>
      <c r="D3" s="222"/>
      <c r="E3" s="223"/>
    </row>
    <row r="4" spans="2:11" s="7" customFormat="1">
      <c r="B4" s="138" t="s">
        <v>17</v>
      </c>
      <c r="C4" s="139" t="s">
        <v>50</v>
      </c>
      <c r="D4" s="140" t="s">
        <v>18</v>
      </c>
      <c r="E4" s="108" t="s">
        <v>50</v>
      </c>
    </row>
    <row r="5" spans="2:11" s="7" customFormat="1">
      <c r="B5" s="141" t="s">
        <v>36</v>
      </c>
      <c r="C5" s="124"/>
      <c r="D5" s="127" t="s">
        <v>37</v>
      </c>
      <c r="E5" s="142"/>
    </row>
    <row r="6" spans="2:11">
      <c r="B6" s="143" t="s">
        <v>38</v>
      </c>
      <c r="C6" s="125"/>
      <c r="D6" s="128" t="s">
        <v>41</v>
      </c>
      <c r="E6" s="144"/>
    </row>
    <row r="7" spans="2:11">
      <c r="B7" s="94" t="s">
        <v>39</v>
      </c>
      <c r="C7" s="106"/>
      <c r="D7" s="89" t="s">
        <v>51</v>
      </c>
      <c r="E7" s="110">
        <f>'Budgets Ventes Achats'!C5</f>
        <v>0</v>
      </c>
    </row>
    <row r="8" spans="2:11">
      <c r="B8" s="94" t="s">
        <v>26</v>
      </c>
      <c r="C8" s="106">
        <f>'Budgets Ventes Achats'!C9</f>
        <v>0</v>
      </c>
      <c r="D8" s="89" t="s">
        <v>62</v>
      </c>
      <c r="E8" s="249"/>
    </row>
    <row r="9" spans="2:11">
      <c r="B9" s="94" t="s">
        <v>114</v>
      </c>
      <c r="C9" s="248"/>
      <c r="D9" s="48" t="s">
        <v>52</v>
      </c>
      <c r="E9" s="145"/>
    </row>
    <row r="10" spans="2:11">
      <c r="B10" s="94" t="s">
        <v>40</v>
      </c>
      <c r="C10" s="126">
        <f>'Budgets Ventes Achats'!C15</f>
        <v>0</v>
      </c>
      <c r="D10" s="89" t="s">
        <v>43</v>
      </c>
      <c r="E10" s="145">
        <f>'Encaissements Décaissements'!D7</f>
        <v>0</v>
      </c>
    </row>
    <row r="11" spans="2:11">
      <c r="B11" s="94" t="s">
        <v>69</v>
      </c>
      <c r="C11" s="126">
        <f>'Budgets Ventes Achats'!C13</f>
        <v>0</v>
      </c>
      <c r="D11" s="89"/>
      <c r="E11" s="145"/>
    </row>
    <row r="12" spans="2:11">
      <c r="B12" s="94" t="s">
        <v>28</v>
      </c>
      <c r="C12" s="126">
        <f>C11*0.4</f>
        <v>0</v>
      </c>
      <c r="D12" s="89"/>
      <c r="E12" s="145"/>
      <c r="I12" s="6"/>
      <c r="J12" s="6"/>
      <c r="K12" s="6"/>
    </row>
    <row r="13" spans="2:11">
      <c r="B13" s="94" t="s">
        <v>27</v>
      </c>
      <c r="C13" s="126">
        <f>'Budgets Ventes Achats'!C17</f>
        <v>0</v>
      </c>
      <c r="D13" s="89"/>
      <c r="E13" s="145"/>
      <c r="J13" s="6"/>
      <c r="K13" s="6"/>
    </row>
    <row r="14" spans="2:11">
      <c r="B14" s="94" t="s">
        <v>82</v>
      </c>
      <c r="C14" s="248"/>
      <c r="D14" s="89" t="s">
        <v>46</v>
      </c>
      <c r="E14" s="145"/>
    </row>
    <row r="15" spans="2:11">
      <c r="B15" s="94" t="s">
        <v>83</v>
      </c>
      <c r="C15" s="252"/>
      <c r="D15" s="89"/>
      <c r="E15" s="146"/>
    </row>
    <row r="16" spans="2:11" s="7" customFormat="1">
      <c r="B16" s="147" t="s">
        <v>90</v>
      </c>
      <c r="C16" s="132">
        <f>SUM(C8:C15)</f>
        <v>0</v>
      </c>
      <c r="D16" s="131" t="s">
        <v>91</v>
      </c>
      <c r="E16" s="148">
        <f>SUM(E7:E15)</f>
        <v>0</v>
      </c>
    </row>
    <row r="17" spans="2:9">
      <c r="B17" s="149" t="s">
        <v>44</v>
      </c>
      <c r="C17" s="105"/>
      <c r="D17" s="134" t="s">
        <v>45</v>
      </c>
      <c r="E17" s="150"/>
    </row>
    <row r="18" spans="2:9">
      <c r="B18" s="123" t="s">
        <v>19</v>
      </c>
      <c r="C18" s="106">
        <f>'Budgets Ventes Achats'!C16</f>
        <v>0</v>
      </c>
      <c r="D18" s="135" t="s">
        <v>42</v>
      </c>
      <c r="E18" s="145"/>
    </row>
    <row r="19" spans="2:9">
      <c r="B19" s="151" t="s">
        <v>57</v>
      </c>
      <c r="C19" s="106"/>
      <c r="D19" s="136" t="s">
        <v>59</v>
      </c>
      <c r="E19" s="145"/>
      <c r="F19" s="6"/>
      <c r="I19" s="6"/>
    </row>
    <row r="20" spans="2:9">
      <c r="B20" s="123" t="s">
        <v>58</v>
      </c>
      <c r="C20" s="250"/>
      <c r="D20" s="135" t="s">
        <v>60</v>
      </c>
      <c r="E20" s="251"/>
    </row>
    <row r="21" spans="2:9">
      <c r="B21" s="147" t="s">
        <v>12</v>
      </c>
      <c r="C21" s="137">
        <f>C16+C18+C20</f>
        <v>0</v>
      </c>
      <c r="D21" s="129" t="s">
        <v>13</v>
      </c>
      <c r="E21" s="152">
        <f>E16+E18+E20</f>
        <v>0</v>
      </c>
    </row>
    <row r="22" spans="2:9">
      <c r="B22" s="153" t="s">
        <v>30</v>
      </c>
      <c r="C22" s="130">
        <f>IF(E21&gt;C21,E21-C21,0)</f>
        <v>0</v>
      </c>
      <c r="D22" s="133" t="s">
        <v>32</v>
      </c>
      <c r="E22" s="152">
        <f>IF(C21&gt;E21,C21-E21,0)</f>
        <v>0</v>
      </c>
    </row>
    <row r="23" spans="2:9" ht="16.2" thickBot="1">
      <c r="B23" s="154" t="s">
        <v>14</v>
      </c>
      <c r="C23" s="155">
        <f>C21+C22</f>
        <v>0</v>
      </c>
      <c r="D23" s="156" t="s">
        <v>14</v>
      </c>
      <c r="E23" s="157">
        <f>E21+E22</f>
        <v>0</v>
      </c>
    </row>
  </sheetData>
  <sheetProtection sheet="1" objects="1" scenarios="1"/>
  <mergeCells count="2">
    <mergeCell ref="B3:E3"/>
    <mergeCell ref="D2:E2"/>
  </mergeCells>
  <phoneticPr fontId="0" type="noConversion"/>
  <conditionalFormatting sqref="C22">
    <cfRule type="cellIs" dxfId="3" priority="1" stopIfTrue="1" operator="greaterThan">
      <formula>0</formula>
    </cfRule>
  </conditionalFormatting>
  <conditionalFormatting sqref="E22">
    <cfRule type="cellIs" dxfId="2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7"/>
  <sheetViews>
    <sheetView showGridLines="0" showZeros="0" workbookViewId="0">
      <selection activeCell="G1" sqref="G1"/>
    </sheetView>
  </sheetViews>
  <sheetFormatPr baseColWidth="10" defaultRowHeight="15.6"/>
  <cols>
    <col min="1" max="1" width="3.77734375" style="2" customWidth="1"/>
    <col min="2" max="2" width="35.77734375" style="2" customWidth="1"/>
    <col min="3" max="5" width="12.77734375" style="3" customWidth="1"/>
    <col min="6" max="6" width="35.77734375" style="2" customWidth="1"/>
    <col min="7" max="7" width="12.77734375" style="3" customWidth="1"/>
    <col min="8" max="16384" width="11.5546875" style="2"/>
  </cols>
  <sheetData>
    <row r="1" spans="2:9" ht="16.2" thickBot="1">
      <c r="B1" s="21"/>
      <c r="C1" s="21"/>
      <c r="D1" s="21"/>
      <c r="E1" s="21"/>
      <c r="F1" s="239" t="s">
        <v>121</v>
      </c>
      <c r="G1" s="232"/>
    </row>
    <row r="2" spans="2:9" ht="16.2" thickBot="1"/>
    <row r="3" spans="2:9" s="7" customFormat="1" ht="16.2" thickBot="1">
      <c r="B3" s="209" t="s">
        <v>115</v>
      </c>
      <c r="C3" s="220"/>
      <c r="D3" s="220"/>
      <c r="E3" s="220"/>
      <c r="F3" s="220"/>
      <c r="G3" s="210"/>
    </row>
    <row r="4" spans="2:9" s="7" customFormat="1">
      <c r="B4" s="116" t="s">
        <v>15</v>
      </c>
      <c r="C4" s="159" t="s">
        <v>21</v>
      </c>
      <c r="D4" s="159" t="s">
        <v>103</v>
      </c>
      <c r="E4" s="159" t="s">
        <v>22</v>
      </c>
      <c r="F4" s="159" t="s">
        <v>16</v>
      </c>
      <c r="G4" s="117" t="s">
        <v>50</v>
      </c>
    </row>
    <row r="5" spans="2:9" s="7" customFormat="1">
      <c r="B5" s="22" t="s">
        <v>29</v>
      </c>
      <c r="C5" s="158"/>
      <c r="D5" s="158"/>
      <c r="E5" s="158"/>
      <c r="F5" s="12" t="s">
        <v>6</v>
      </c>
      <c r="G5" s="160"/>
    </row>
    <row r="6" spans="2:9">
      <c r="B6" s="23" t="s">
        <v>4</v>
      </c>
      <c r="C6" s="253"/>
      <c r="D6" s="253"/>
      <c r="E6" s="17">
        <f>C6-D6</f>
        <v>0</v>
      </c>
      <c r="F6" s="13" t="s">
        <v>7</v>
      </c>
      <c r="G6" s="24">
        <f>'Bilan N'!G6</f>
        <v>0</v>
      </c>
    </row>
    <row r="7" spans="2:9">
      <c r="B7" s="23" t="s">
        <v>5</v>
      </c>
      <c r="C7" s="253"/>
      <c r="D7" s="253"/>
      <c r="E7" s="17">
        <f>C7-D7</f>
        <v>0</v>
      </c>
      <c r="F7" s="13" t="s">
        <v>8</v>
      </c>
      <c r="G7" s="24">
        <f>'Bilan N'!G7</f>
        <v>0</v>
      </c>
    </row>
    <row r="8" spans="2:9">
      <c r="B8" s="23" t="s">
        <v>35</v>
      </c>
      <c r="C8" s="253"/>
      <c r="D8" s="253"/>
      <c r="E8" s="17">
        <f>C8-D8</f>
        <v>0</v>
      </c>
      <c r="F8" s="13"/>
      <c r="G8" s="24"/>
    </row>
    <row r="9" spans="2:9">
      <c r="B9" s="23"/>
      <c r="C9" s="13"/>
      <c r="D9" s="13"/>
      <c r="E9" s="13"/>
      <c r="F9" s="263" t="s">
        <v>30</v>
      </c>
      <c r="G9" s="24">
        <f>E20-G19-G6-G7</f>
        <v>0</v>
      </c>
      <c r="I9" s="6"/>
    </row>
    <row r="10" spans="2:9" s="7" customFormat="1">
      <c r="B10" s="25" t="s">
        <v>31</v>
      </c>
      <c r="C10" s="10">
        <f>SUM(C6:C8)</f>
        <v>0</v>
      </c>
      <c r="D10" s="10">
        <f>SUM(D6:D8)</f>
        <v>0</v>
      </c>
      <c r="E10" s="10">
        <f>SUM(E6:E8)</f>
        <v>0</v>
      </c>
      <c r="F10" s="14" t="s">
        <v>31</v>
      </c>
      <c r="G10" s="26">
        <f>G6+G7+G9</f>
        <v>0</v>
      </c>
    </row>
    <row r="11" spans="2:9" s="7" customFormat="1">
      <c r="B11" s="27" t="s">
        <v>10</v>
      </c>
      <c r="C11" s="18"/>
      <c r="D11" s="18"/>
      <c r="E11" s="18"/>
      <c r="F11" s="15" t="s">
        <v>9</v>
      </c>
      <c r="G11" s="28"/>
      <c r="I11" s="8"/>
    </row>
    <row r="12" spans="2:9">
      <c r="B12" s="23" t="s">
        <v>25</v>
      </c>
      <c r="C12" s="253"/>
      <c r="D12" s="17">
        <f>C12*0.1</f>
        <v>0</v>
      </c>
      <c r="E12" s="17">
        <f>C12-D12</f>
        <v>0</v>
      </c>
      <c r="F12" s="13" t="s">
        <v>61</v>
      </c>
      <c r="G12" s="256"/>
    </row>
    <row r="13" spans="2:9">
      <c r="B13" s="23" t="s">
        <v>33</v>
      </c>
      <c r="C13" s="253"/>
      <c r="D13" s="17">
        <f>C13*0.1</f>
        <v>0</v>
      </c>
      <c r="E13" s="17">
        <f>C13-D13</f>
        <v>0</v>
      </c>
      <c r="F13" s="13" t="s">
        <v>65</v>
      </c>
      <c r="G13" s="256"/>
    </row>
    <row r="14" spans="2:9">
      <c r="B14" s="23" t="s">
        <v>34</v>
      </c>
      <c r="C14" s="253"/>
      <c r="D14" s="253"/>
      <c r="E14" s="17">
        <f t="shared" ref="E14:E15" si="0">C14-D14</f>
        <v>0</v>
      </c>
      <c r="F14" s="13" t="s">
        <v>71</v>
      </c>
      <c r="G14" s="24">
        <f>'Encaissements Décaissements'!D9</f>
        <v>0</v>
      </c>
    </row>
    <row r="15" spans="2:9">
      <c r="B15" s="23" t="s">
        <v>47</v>
      </c>
      <c r="C15" s="253"/>
      <c r="D15" s="17">
        <f>C15*0.1</f>
        <v>0</v>
      </c>
      <c r="E15" s="17">
        <f t="shared" si="0"/>
        <v>0</v>
      </c>
      <c r="F15" s="13" t="s">
        <v>48</v>
      </c>
      <c r="G15" s="256"/>
    </row>
    <row r="16" spans="2:9">
      <c r="B16" s="23" t="s">
        <v>72</v>
      </c>
      <c r="C16" s="19">
        <f>'Encaissements Décaissements'!D21</f>
        <v>0</v>
      </c>
      <c r="D16" s="254"/>
      <c r="E16" s="17">
        <f>C16-D16</f>
        <v>0</v>
      </c>
      <c r="F16" s="13" t="s">
        <v>49</v>
      </c>
      <c r="G16" s="256"/>
    </row>
    <row r="17" spans="2:8">
      <c r="B17" s="23" t="s">
        <v>63</v>
      </c>
      <c r="C17" s="254"/>
      <c r="D17" s="254"/>
      <c r="E17" s="17">
        <f>C17-D17</f>
        <v>0</v>
      </c>
      <c r="F17" s="13" t="s">
        <v>23</v>
      </c>
      <c r="G17" s="256"/>
    </row>
    <row r="18" spans="2:8">
      <c r="B18" s="23" t="s">
        <v>11</v>
      </c>
      <c r="C18" s="20">
        <f>Trésorerie!C7</f>
        <v>0</v>
      </c>
      <c r="D18" s="255"/>
      <c r="E18" s="20">
        <f>C18-D18</f>
        <v>0</v>
      </c>
      <c r="F18" s="13" t="s">
        <v>24</v>
      </c>
      <c r="G18" s="163"/>
    </row>
    <row r="19" spans="2:8" s="7" customFormat="1">
      <c r="B19" s="30" t="s">
        <v>31</v>
      </c>
      <c r="C19" s="11">
        <f>SUM(C12:C18)</f>
        <v>0</v>
      </c>
      <c r="D19" s="11">
        <f>SUM(D12:D18)</f>
        <v>0</v>
      </c>
      <c r="E19" s="11">
        <f>SUM(E12:E18)</f>
        <v>0</v>
      </c>
      <c r="F19" s="16" t="s">
        <v>14</v>
      </c>
      <c r="G19" s="161">
        <f>SUM(G12:G18)</f>
        <v>0</v>
      </c>
    </row>
    <row r="20" spans="2:8" s="7" customFormat="1" ht="16.2" thickBot="1">
      <c r="B20" s="31" t="s">
        <v>20</v>
      </c>
      <c r="C20" s="32">
        <f>SUM(C10+C19)</f>
        <v>0</v>
      </c>
      <c r="D20" s="32">
        <f>SUM(D10+D19)</f>
        <v>0</v>
      </c>
      <c r="E20" s="32">
        <f>SUM(E10+E19)</f>
        <v>0</v>
      </c>
      <c r="F20" s="33" t="s">
        <v>20</v>
      </c>
      <c r="G20" s="34">
        <f>G10+G19</f>
        <v>0</v>
      </c>
    </row>
    <row r="21" spans="2:8" ht="16.2" thickBot="1"/>
    <row r="22" spans="2:8" ht="16.2" thickBot="1">
      <c r="B22" s="209" t="s">
        <v>89</v>
      </c>
      <c r="C22" s="220"/>
      <c r="D22" s="220"/>
      <c r="E22" s="220"/>
      <c r="F22" s="220"/>
      <c r="G22" s="210"/>
    </row>
    <row r="23" spans="2:8">
      <c r="B23" s="257"/>
      <c r="C23" s="258"/>
      <c r="D23" s="258"/>
      <c r="E23" s="258"/>
      <c r="F23" s="258"/>
      <c r="G23" s="259"/>
    </row>
    <row r="24" spans="2:8" ht="16.2" thickBot="1">
      <c r="B24" s="260"/>
      <c r="C24" s="261"/>
      <c r="D24" s="261"/>
      <c r="E24" s="261"/>
      <c r="F24" s="261"/>
      <c r="G24" s="262"/>
      <c r="H24" s="6"/>
    </row>
    <row r="25" spans="2:8">
      <c r="B25" s="21"/>
      <c r="C25" s="21"/>
      <c r="D25" s="21"/>
      <c r="E25" s="21"/>
      <c r="F25" s="21"/>
      <c r="G25" s="21"/>
    </row>
    <row r="26" spans="2:8">
      <c r="B26" s="21"/>
      <c r="C26" s="21"/>
      <c r="D26" s="21"/>
      <c r="E26" s="21"/>
      <c r="F26" s="21"/>
      <c r="G26" s="21"/>
    </row>
    <row r="27" spans="2:8">
      <c r="B27" s="230"/>
      <c r="C27" s="230"/>
      <c r="D27" s="230"/>
      <c r="E27" s="230"/>
      <c r="F27" s="230"/>
      <c r="G27" s="230"/>
    </row>
  </sheetData>
  <sheetProtection sheet="1" objects="1" scenarios="1"/>
  <mergeCells count="5">
    <mergeCell ref="B27:G27"/>
    <mergeCell ref="B3:G3"/>
    <mergeCell ref="B23:G23"/>
    <mergeCell ref="B24:G24"/>
    <mergeCell ref="B22:G22"/>
  </mergeCells>
  <phoneticPr fontId="0" type="noConversion"/>
  <conditionalFormatting sqref="G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6"/>
  <sheetViews>
    <sheetView showGridLines="0" showZeros="0" workbookViewId="0">
      <selection activeCell="E1" sqref="E1"/>
    </sheetView>
  </sheetViews>
  <sheetFormatPr baseColWidth="10" defaultRowHeight="15.6"/>
  <cols>
    <col min="1" max="1" width="3.77734375" style="165" customWidth="1"/>
    <col min="2" max="2" width="45.77734375" style="165" customWidth="1"/>
    <col min="3" max="5" width="14.77734375" style="165" customWidth="1"/>
    <col min="6" max="6" width="24.88671875" style="165" customWidth="1"/>
    <col min="7" max="16384" width="11.5546875" style="165"/>
  </cols>
  <sheetData>
    <row r="1" spans="2:7" ht="16.2" thickBot="1">
      <c r="D1" s="239" t="s">
        <v>121</v>
      </c>
      <c r="E1" s="232"/>
    </row>
    <row r="2" spans="2:7" ht="16.2" thickBot="1">
      <c r="F2" s="166"/>
      <c r="G2" s="166"/>
    </row>
    <row r="3" spans="2:7" ht="16.2" thickBot="1">
      <c r="B3" s="209" t="s">
        <v>116</v>
      </c>
      <c r="C3" s="220"/>
      <c r="D3" s="220"/>
      <c r="E3" s="210"/>
    </row>
    <row r="4" spans="2:7">
      <c r="B4" s="185" t="s">
        <v>101</v>
      </c>
      <c r="C4" s="264"/>
      <c r="D4" s="186"/>
      <c r="E4" s="187"/>
    </row>
    <row r="5" spans="2:7">
      <c r="B5" s="188" t="s">
        <v>97</v>
      </c>
      <c r="C5" s="167" t="s">
        <v>93</v>
      </c>
      <c r="D5" s="174" t="s">
        <v>98</v>
      </c>
      <c r="E5" s="189" t="s">
        <v>117</v>
      </c>
    </row>
    <row r="6" spans="2:7">
      <c r="B6" s="190" t="s">
        <v>118</v>
      </c>
      <c r="C6" s="169">
        <f>SUM('Résultat N+1'!E7:E10)</f>
        <v>0</v>
      </c>
      <c r="D6" s="170"/>
      <c r="E6" s="191" t="e">
        <f>C11</f>
        <v>#DIV/0!</v>
      </c>
    </row>
    <row r="7" spans="2:7">
      <c r="B7" s="192" t="s">
        <v>92</v>
      </c>
      <c r="C7" s="173">
        <f>SUM('Résultat N+1'!C8:C12)</f>
        <v>0</v>
      </c>
      <c r="D7" s="172" t="e">
        <f>C7/C6</f>
        <v>#DIV/0!</v>
      </c>
      <c r="E7" s="193" t="e">
        <f>E6*D7</f>
        <v>#DIV/0!</v>
      </c>
    </row>
    <row r="8" spans="2:7">
      <c r="B8" s="190" t="s">
        <v>99</v>
      </c>
      <c r="C8" s="170">
        <f>C6-C7</f>
        <v>0</v>
      </c>
      <c r="D8" s="175" t="e">
        <f>C8/C6</f>
        <v>#DIV/0!</v>
      </c>
      <c r="E8" s="194" t="e">
        <f>E6-E7</f>
        <v>#DIV/0!</v>
      </c>
    </row>
    <row r="9" spans="2:7">
      <c r="B9" s="192" t="s">
        <v>100</v>
      </c>
      <c r="C9" s="171">
        <f>SUM('Résultat N+1'!C13:C15)</f>
        <v>0</v>
      </c>
      <c r="D9" s="173"/>
      <c r="E9" s="195">
        <f>C9</f>
        <v>0</v>
      </c>
    </row>
    <row r="10" spans="2:7" s="168" customFormat="1">
      <c r="B10" s="196" t="s">
        <v>102</v>
      </c>
      <c r="C10" s="176">
        <f>C8-C9</f>
        <v>0</v>
      </c>
      <c r="D10" s="177"/>
      <c r="E10" s="197" t="e">
        <f>E8-E9</f>
        <v>#DIV/0!</v>
      </c>
    </row>
    <row r="11" spans="2:7">
      <c r="B11" s="198" t="s">
        <v>94</v>
      </c>
      <c r="C11" s="182" t="e">
        <f>C9/D8</f>
        <v>#DIV/0!</v>
      </c>
      <c r="D11" s="178"/>
      <c r="E11" s="199"/>
      <c r="F11" s="164"/>
    </row>
    <row r="12" spans="2:7">
      <c r="B12" s="200" t="s">
        <v>96</v>
      </c>
      <c r="C12" s="183" t="e">
        <f>C11/C4</f>
        <v>#DIV/0!</v>
      </c>
      <c r="D12" s="179"/>
      <c r="E12" s="201"/>
      <c r="F12" s="164"/>
    </row>
    <row r="13" spans="2:7">
      <c r="B13" s="202" t="s">
        <v>119</v>
      </c>
      <c r="C13" s="180" t="e">
        <f>E6/C6*360</f>
        <v>#DIV/0!</v>
      </c>
      <c r="D13" s="181" t="s">
        <v>95</v>
      </c>
      <c r="E13" s="203"/>
    </row>
    <row r="14" spans="2:7" ht="16.2" thickBot="1">
      <c r="B14" s="204" t="s">
        <v>120</v>
      </c>
      <c r="C14" s="265"/>
      <c r="D14" s="266"/>
      <c r="E14" s="205"/>
    </row>
    <row r="16" spans="2:7">
      <c r="B16" s="184"/>
      <c r="C16" s="184"/>
      <c r="D16" s="184"/>
      <c r="E16" s="184"/>
      <c r="F16" s="184"/>
      <c r="G16" s="184"/>
    </row>
  </sheetData>
  <sheetProtection sheet="1" objects="1" scenarios="1"/>
  <mergeCells count="1">
    <mergeCell ref="B3:E3"/>
  </mergeCells>
  <phoneticPr fontId="2" type="noConversion"/>
  <pageMargins left="0" right="0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Bilan N</vt:lpstr>
      <vt:lpstr>Budgets Ventes Achats</vt:lpstr>
      <vt:lpstr>Encaissements Décaissements</vt:lpstr>
      <vt:lpstr>Trésorerie</vt:lpstr>
      <vt:lpstr>Résultat N+1</vt:lpstr>
      <vt:lpstr>Bilan N+1</vt:lpstr>
      <vt:lpstr>Seuil de Rentabilité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 TD</dc:title>
  <dc:subject>DocPrevTD2.3GroseilleCorrigé</dc:subject>
  <dc:creator>Daniel ANTRAIGUE</dc:creator>
  <dc:description>Fichier contenant plusieurs feuilles nécessaires pour budgets et documents de synthèse prévisionnels</dc:description>
  <cp:lastModifiedBy>princadj1</cp:lastModifiedBy>
  <cp:lastPrinted>2013-02-14T17:12:40Z</cp:lastPrinted>
  <dcterms:created xsi:type="dcterms:W3CDTF">2004-05-13T05:59:05Z</dcterms:created>
  <dcterms:modified xsi:type="dcterms:W3CDTF">2013-02-23T11:07:58Z</dcterms:modified>
  <cp:category>Semestre 4</cp:category>
</cp:coreProperties>
</file>