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480" yWindow="120" windowWidth="9720" windowHeight="7320"/>
  </bookViews>
  <sheets>
    <sheet name="Bilan N" sheetId="6" r:id="rId1"/>
    <sheet name="Budgets Ventes Achats TVA" sheetId="1" r:id="rId2"/>
    <sheet name="Encaissements Décaissements" sheetId="2" r:id="rId3"/>
    <sheet name="Trésorerie" sheetId="3" r:id="rId4"/>
    <sheet name="Résultat Juin N+1" sheetId="4" r:id="rId5"/>
    <sheet name="Bilan Juin N+1" sheetId="5" r:id="rId6"/>
  </sheets>
  <definedNames>
    <definedName name="CA_Annuel">'Budgets Ventes Achats TVA'!#REF!</definedName>
    <definedName name="pu">'Budgets Ventes Achats TVA'!#REF!</definedName>
    <definedName name="pv">'Budgets Ventes Achats TVA'!$C$3</definedName>
    <definedName name="qte">'Budgets Ventes Achats TVA'!#REF!</definedName>
    <definedName name="tva">'Budgets Ventes Achats TVA'!$C$5</definedName>
    <definedName name="txh">'Budgets Ventes Achats TVA'!#REF!</definedName>
  </definedNames>
  <calcPr calcId="125725"/>
</workbook>
</file>

<file path=xl/calcChain.xml><?xml version="1.0" encoding="utf-8"?>
<calcChain xmlns="http://schemas.openxmlformats.org/spreadsheetml/2006/main">
  <c r="E12" i="5"/>
  <c r="E13"/>
  <c r="E14"/>
  <c r="E16"/>
  <c r="E6"/>
  <c r="E7"/>
  <c r="E8"/>
  <c r="C10"/>
  <c r="E17"/>
  <c r="E18"/>
  <c r="D19"/>
  <c r="G6"/>
  <c r="G16"/>
  <c r="D39" i="2"/>
  <c r="D40" s="1"/>
  <c r="C24"/>
  <c r="C25" s="1"/>
  <c r="J5"/>
  <c r="C41" i="1"/>
  <c r="D41"/>
  <c r="E41"/>
  <c r="F41"/>
  <c r="G41"/>
  <c r="H41"/>
  <c r="I26"/>
  <c r="C11" i="4" s="1"/>
  <c r="I27" i="1"/>
  <c r="C12" i="4" s="1"/>
  <c r="I28" i="1"/>
  <c r="C10" i="4" s="1"/>
  <c r="I29" i="1"/>
  <c r="C14" i="4" s="1"/>
  <c r="I30" i="1"/>
  <c r="I31"/>
  <c r="I32"/>
  <c r="C15" i="4" s="1"/>
  <c r="C33" i="1"/>
  <c r="D33"/>
  <c r="E33"/>
  <c r="F33"/>
  <c r="G33"/>
  <c r="H33"/>
  <c r="C34"/>
  <c r="D34" s="1"/>
  <c r="E34" s="1"/>
  <c r="F34" s="1"/>
  <c r="G34" s="1"/>
  <c r="H34" s="1"/>
  <c r="G18"/>
  <c r="H18"/>
  <c r="G19"/>
  <c r="G40" s="1"/>
  <c r="H19"/>
  <c r="G20"/>
  <c r="J22" i="2" s="1"/>
  <c r="H20" i="1"/>
  <c r="C10"/>
  <c r="D10"/>
  <c r="E10"/>
  <c r="C18" s="1"/>
  <c r="F10"/>
  <c r="D18" s="1"/>
  <c r="G10"/>
  <c r="E18" s="1"/>
  <c r="H10"/>
  <c r="F18" s="1"/>
  <c r="I10"/>
  <c r="E7" i="4" s="1"/>
  <c r="C11" i="1"/>
  <c r="C38" s="1"/>
  <c r="D11"/>
  <c r="D38" s="1"/>
  <c r="E11"/>
  <c r="E38" s="1"/>
  <c r="F11"/>
  <c r="F38" s="1"/>
  <c r="G11"/>
  <c r="G38" s="1"/>
  <c r="H11"/>
  <c r="I11" s="1"/>
  <c r="C12"/>
  <c r="D12"/>
  <c r="E12"/>
  <c r="F12"/>
  <c r="G12"/>
  <c r="H12"/>
  <c r="I12" s="1"/>
  <c r="C13"/>
  <c r="D13"/>
  <c r="E13" s="1"/>
  <c r="F13"/>
  <c r="G13"/>
  <c r="H13" s="1"/>
  <c r="C14"/>
  <c r="D14" s="1"/>
  <c r="E14" s="1"/>
  <c r="F14" s="1"/>
  <c r="G14" s="1"/>
  <c r="H14" s="1"/>
  <c r="E13" i="6"/>
  <c r="E14"/>
  <c r="E15"/>
  <c r="E16"/>
  <c r="E17"/>
  <c r="E18"/>
  <c r="C4" i="3" s="1"/>
  <c r="E8" i="6"/>
  <c r="G19"/>
  <c r="E6"/>
  <c r="E10" s="1"/>
  <c r="E7"/>
  <c r="E12"/>
  <c r="E19" s="1"/>
  <c r="C10"/>
  <c r="D10"/>
  <c r="C19"/>
  <c r="D19"/>
  <c r="C20"/>
  <c r="D20"/>
  <c r="E10" i="5" l="1"/>
  <c r="C6" i="3"/>
  <c r="C12" i="2"/>
  <c r="F19" i="1"/>
  <c r="F40" s="1"/>
  <c r="F20"/>
  <c r="D19"/>
  <c r="D40" s="1"/>
  <c r="D20"/>
  <c r="J23" i="2"/>
  <c r="I24"/>
  <c r="G13" i="5" s="1"/>
  <c r="E19" i="1"/>
  <c r="E40" s="1"/>
  <c r="E20"/>
  <c r="J20" i="2" s="1"/>
  <c r="I18" i="1"/>
  <c r="C8" i="4" s="1"/>
  <c r="C21" s="1"/>
  <c r="C22" i="1"/>
  <c r="D22" s="1"/>
  <c r="E22" s="1"/>
  <c r="F22" s="1"/>
  <c r="G22" s="1"/>
  <c r="H22" s="1"/>
  <c r="C19"/>
  <c r="C40" s="1"/>
  <c r="C45" s="1"/>
  <c r="D43" s="1"/>
  <c r="C20"/>
  <c r="D12" i="2"/>
  <c r="D5" i="3" s="1"/>
  <c r="I19" i="1"/>
  <c r="H40"/>
  <c r="H38"/>
  <c r="I12" i="2"/>
  <c r="H12"/>
  <c r="H5" i="3" s="1"/>
  <c r="G12" i="2"/>
  <c r="G5" i="3" s="1"/>
  <c r="F12" i="2"/>
  <c r="F5" i="3" s="1"/>
  <c r="E12" i="2"/>
  <c r="E5" i="3" s="1"/>
  <c r="J17" i="2"/>
  <c r="E21" i="4"/>
  <c r="D10" i="5"/>
  <c r="D20" s="1"/>
  <c r="H24" i="2"/>
  <c r="F24"/>
  <c r="I33" i="1"/>
  <c r="E20" i="6"/>
  <c r="G9" s="1"/>
  <c r="G10" s="1"/>
  <c r="G20" s="1"/>
  <c r="C22" i="4" l="1"/>
  <c r="C23" s="1"/>
  <c r="E22"/>
  <c r="E23" s="1"/>
  <c r="J7" i="2"/>
  <c r="J9"/>
  <c r="J8"/>
  <c r="J10"/>
  <c r="D44" i="1"/>
  <c r="E46" s="1"/>
  <c r="F38" i="2" s="1"/>
  <c r="F39" s="1"/>
  <c r="D45" i="1"/>
  <c r="E43" s="1"/>
  <c r="E44"/>
  <c r="E15" i="5"/>
  <c r="E19" s="1"/>
  <c r="E20" s="1"/>
  <c r="C19"/>
  <c r="C20" s="1"/>
  <c r="C5" i="3"/>
  <c r="C7" s="1"/>
  <c r="D4" s="1"/>
  <c r="C13" i="2"/>
  <c r="D13" s="1"/>
  <c r="E13" s="1"/>
  <c r="F13" s="1"/>
  <c r="G13" s="1"/>
  <c r="H13" s="1"/>
  <c r="J11"/>
  <c r="C44" i="1"/>
  <c r="D46" s="1"/>
  <c r="E38" i="2" s="1"/>
  <c r="E39" s="1"/>
  <c r="E40" s="1"/>
  <c r="C21" i="1"/>
  <c r="D21" s="1"/>
  <c r="E21" s="1"/>
  <c r="J19" i="2"/>
  <c r="E24"/>
  <c r="E6" i="3" s="1"/>
  <c r="I20" i="1"/>
  <c r="F21"/>
  <c r="G21" s="1"/>
  <c r="H21" s="1"/>
  <c r="J6" i="2"/>
  <c r="F46" i="1"/>
  <c r="G38" i="2" s="1"/>
  <c r="G39" s="1"/>
  <c r="E45" i="1"/>
  <c r="F43" s="1"/>
  <c r="F44" s="1"/>
  <c r="F40" i="2" l="1"/>
  <c r="J21"/>
  <c r="G24"/>
  <c r="J18"/>
  <c r="J24" s="1"/>
  <c r="D24"/>
  <c r="G20" i="5"/>
  <c r="G40" i="2"/>
  <c r="F6" i="3"/>
  <c r="J12" i="2"/>
  <c r="G46" i="1"/>
  <c r="H38" i="2" s="1"/>
  <c r="H39" s="1"/>
  <c r="H40" s="1"/>
  <c r="F45" i="1"/>
  <c r="G43" s="1"/>
  <c r="G44" s="1"/>
  <c r="D25" i="2" l="1"/>
  <c r="E25" s="1"/>
  <c r="F25" s="1"/>
  <c r="G25" s="1"/>
  <c r="H25" s="1"/>
  <c r="D6" i="3"/>
  <c r="D7" s="1"/>
  <c r="E4" s="1"/>
  <c r="E7" s="1"/>
  <c r="F4" s="1"/>
  <c r="F7" s="1"/>
  <c r="G4" s="1"/>
  <c r="G7" s="1"/>
  <c r="H4" s="1"/>
  <c r="G6"/>
  <c r="H46" i="1"/>
  <c r="I38" i="2" s="1"/>
  <c r="I39" s="1"/>
  <c r="H6" i="3" s="1"/>
  <c r="G45" i="1"/>
  <c r="H43" s="1"/>
  <c r="H44" s="1"/>
  <c r="H7" i="3" l="1"/>
  <c r="I40" i="2"/>
  <c r="I46" i="1"/>
  <c r="H45"/>
  <c r="J38" i="2" l="1"/>
  <c r="G14" i="5"/>
  <c r="I7" i="3"/>
  <c r="G21" i="5" s="1"/>
  <c r="G19"/>
  <c r="G9" s="1"/>
  <c r="G10" s="1"/>
</calcChain>
</file>

<file path=xl/comments1.xml><?xml version="1.0" encoding="utf-8"?>
<comments xmlns="http://schemas.openxmlformats.org/spreadsheetml/2006/main">
  <authors>
    <author>Carlos JANUARIO</author>
  </authors>
  <commentList>
    <comment ref="I10" authorId="0">
      <text>
        <r>
          <rPr>
            <b/>
            <sz val="8"/>
            <color indexed="81"/>
            <rFont val="Tahoma"/>
            <family val="2"/>
          </rPr>
          <t>Tableau de résultat : Produits.</t>
        </r>
      </text>
    </comment>
    <comment ref="I18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6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7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8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29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30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31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32" authorId="0">
      <text>
        <r>
          <rPr>
            <b/>
            <sz val="8"/>
            <color indexed="81"/>
            <rFont val="Tahoma"/>
            <family val="2"/>
          </rPr>
          <t>Tableau de résultat : Charges.</t>
        </r>
      </text>
    </comment>
    <comment ref="I46" authorId="0">
      <text>
        <r>
          <rPr>
            <b/>
            <sz val="8"/>
            <color indexed="81"/>
            <rFont val="Tahoma"/>
            <family val="2"/>
          </rPr>
          <t>Bilan passif : Dettes fiscales.</t>
        </r>
      </text>
    </comment>
  </commentList>
</comments>
</file>

<file path=xl/comments2.xml><?xml version="1.0" encoding="utf-8"?>
<comments xmlns="http://schemas.openxmlformats.org/spreadsheetml/2006/main">
  <authors>
    <author>Carlos JANUARIO</author>
  </authors>
  <commentList>
    <comment ref="I12" authorId="0">
      <text>
        <r>
          <rPr>
            <b/>
            <sz val="8"/>
            <color indexed="81"/>
            <rFont val="Tahoma"/>
            <family val="2"/>
          </rPr>
          <t>Bilan actif : Créances.</t>
        </r>
      </text>
    </comment>
    <comment ref="I24" authorId="0">
      <text>
        <r>
          <rPr>
            <b/>
            <sz val="8"/>
            <color indexed="81"/>
            <rFont val="Tahoma"/>
            <family val="2"/>
          </rPr>
          <t>Bilan passif : Dettes fournisseurs.</t>
        </r>
      </text>
    </comment>
    <comment ref="J31" authorId="0">
      <text>
        <r>
          <rPr>
            <b/>
            <sz val="8"/>
            <color indexed="81"/>
            <rFont val="Tahoma"/>
            <family val="2"/>
          </rPr>
          <t>Bilan passif : Dettes sociales.</t>
        </r>
      </text>
    </comment>
    <comment ref="J33" authorId="0">
      <text>
        <r>
          <rPr>
            <b/>
            <sz val="8"/>
            <color indexed="81"/>
            <rFont val="Tahoma"/>
            <family val="2"/>
          </rPr>
          <t>Bilan passif : Dettes sur ABS.</t>
        </r>
      </text>
    </comment>
    <comment ref="J34" authorId="0">
      <text>
        <r>
          <rPr>
            <b/>
            <sz val="8"/>
            <color indexed="81"/>
            <rFont val="Tahoma"/>
            <family val="2"/>
          </rPr>
          <t>Bilan passif : Dettes sur immobilisations.</t>
        </r>
      </text>
    </comment>
    <comment ref="J35" authorId="0">
      <text>
        <r>
          <rPr>
            <b/>
            <sz val="8"/>
            <color indexed="81"/>
            <rFont val="Tahoma"/>
            <family val="2"/>
          </rPr>
          <t>Bilan passif : Dettes fiscales.</t>
        </r>
      </text>
    </comment>
    <comment ref="J38" authorId="0">
      <text>
        <r>
          <rPr>
            <b/>
            <sz val="8"/>
            <color indexed="81"/>
            <rFont val="Tahoma"/>
            <family val="2"/>
          </rPr>
          <t>Bilan passif : Dettes fiscales.</t>
        </r>
      </text>
    </comment>
  </commentList>
</comments>
</file>

<file path=xl/comments3.xml><?xml version="1.0" encoding="utf-8"?>
<comments xmlns="http://schemas.openxmlformats.org/spreadsheetml/2006/main">
  <authors>
    <author>Carlos JANUARIO</author>
  </authors>
  <commentList>
    <comment ref="I7" authorId="0">
      <text>
        <r>
          <rPr>
            <b/>
            <sz val="8"/>
            <color indexed="81"/>
            <rFont val="Tahoma"/>
            <family val="2"/>
          </rPr>
          <t>Bilan passif : Trésorerie passive.</t>
        </r>
      </text>
    </comment>
  </commentList>
</comments>
</file>

<file path=xl/sharedStrings.xml><?xml version="1.0" encoding="utf-8"?>
<sst xmlns="http://schemas.openxmlformats.org/spreadsheetml/2006/main" count="260" uniqueCount="150">
  <si>
    <t>Mois</t>
  </si>
  <si>
    <t>Taux de TVA</t>
  </si>
  <si>
    <t>Ventes TTC</t>
  </si>
  <si>
    <t>Totaux</t>
  </si>
  <si>
    <t>Trésorerie initiale</t>
  </si>
  <si>
    <t>Encaissements</t>
  </si>
  <si>
    <t>Décaissements</t>
  </si>
  <si>
    <t>Trésorerie finale</t>
  </si>
  <si>
    <t>TVA collectée / ventes</t>
  </si>
  <si>
    <t>Cumuls</t>
  </si>
  <si>
    <t>Janvier</t>
  </si>
  <si>
    <t>Février</t>
  </si>
  <si>
    <t>Mars</t>
  </si>
  <si>
    <t>Avril</t>
  </si>
  <si>
    <t>Mai</t>
  </si>
  <si>
    <t>Juin</t>
  </si>
  <si>
    <t>Immobilisations incorporelles</t>
  </si>
  <si>
    <t>Immobilisations corporelles</t>
  </si>
  <si>
    <t>CAPITAUX PROPRES</t>
  </si>
  <si>
    <t>Capital</t>
  </si>
  <si>
    <t>Réserves</t>
  </si>
  <si>
    <t>DETTES</t>
  </si>
  <si>
    <t>ACTIF CIRCULANT</t>
  </si>
  <si>
    <t>Disponibilités</t>
  </si>
  <si>
    <t>Autre charges</t>
  </si>
  <si>
    <t>Total charges</t>
  </si>
  <si>
    <t>Total produits</t>
  </si>
  <si>
    <t>Total</t>
  </si>
  <si>
    <t>ACTIF</t>
  </si>
  <si>
    <t>PASSIF</t>
  </si>
  <si>
    <t>CHARGES HT</t>
  </si>
  <si>
    <t>PRODUITS HT</t>
  </si>
  <si>
    <t>Charges financières</t>
  </si>
  <si>
    <t>Total général</t>
  </si>
  <si>
    <t>Bilan</t>
  </si>
  <si>
    <t>Brut</t>
  </si>
  <si>
    <t>Net</t>
  </si>
  <si>
    <t>Autres dettes diverses</t>
  </si>
  <si>
    <t>Dettes sur immobilisations</t>
  </si>
  <si>
    <t>Approvisionnements stockés</t>
  </si>
  <si>
    <t>Achats d'approvisionnements</t>
  </si>
  <si>
    <t>Dotations aux amortissements</t>
  </si>
  <si>
    <t>Impôts et taxes</t>
  </si>
  <si>
    <t>Charges sociales sur salaires</t>
  </si>
  <si>
    <t>ACTIF IMMOBILISE</t>
  </si>
  <si>
    <t>Résultat prévisionnel (bénéfice)</t>
  </si>
  <si>
    <t xml:space="preserve">Total </t>
  </si>
  <si>
    <t>Résultat prévisionnel (Perte)</t>
  </si>
  <si>
    <t>TVA déductible sur immobilisations</t>
  </si>
  <si>
    <t xml:space="preserve">Stocks de Produits finis </t>
  </si>
  <si>
    <t>Stocks de marchandises</t>
  </si>
  <si>
    <t>Immobilisations financières</t>
  </si>
  <si>
    <t>CHARGES D'EXPLOITATION</t>
  </si>
  <si>
    <t>PRODUITS D'EXPLOITATION</t>
  </si>
  <si>
    <t>Achats de marchandises</t>
  </si>
  <si>
    <t>Variation de stock de marchandises</t>
  </si>
  <si>
    <t>Charges externes</t>
  </si>
  <si>
    <t xml:space="preserve">Dotations aux dépréciations </t>
  </si>
  <si>
    <t>Ventes de marchandises</t>
  </si>
  <si>
    <t>Autres produits</t>
  </si>
  <si>
    <t>Produits financiers</t>
  </si>
  <si>
    <t>Subventions d 'exploitation</t>
  </si>
  <si>
    <t>CHARGES FINANCIERES</t>
  </si>
  <si>
    <t>PRODUITS FINANCIERS</t>
  </si>
  <si>
    <t xml:space="preserve">Reprises de dépréciations </t>
  </si>
  <si>
    <t>Report à nouveau</t>
  </si>
  <si>
    <t>Autres créances diverses</t>
  </si>
  <si>
    <t>Clients  et comptes rattachés</t>
  </si>
  <si>
    <t>Dettes fournisseurs d'ABS et rattachés</t>
  </si>
  <si>
    <t>Dettes Fiscales et Sociales</t>
  </si>
  <si>
    <t>Montants</t>
  </si>
  <si>
    <t>Production vendue de biens</t>
  </si>
  <si>
    <t>Prestations de services</t>
  </si>
  <si>
    <t>Contrôles</t>
  </si>
  <si>
    <t>Taux d'achat</t>
  </si>
  <si>
    <t>TVA sur ventes</t>
  </si>
  <si>
    <t xml:space="preserve">TVA sur achats </t>
  </si>
  <si>
    <t>Achats  TTC</t>
  </si>
  <si>
    <t>Cumuls achats  TTC</t>
  </si>
  <si>
    <t>Cumuls achats HT</t>
  </si>
  <si>
    <t>Cumuls ventes TTC</t>
  </si>
  <si>
    <t>Cumuls ventes HT</t>
  </si>
  <si>
    <t>TVA déductible sur charges</t>
  </si>
  <si>
    <t>TVA à décaisser</t>
  </si>
  <si>
    <t xml:space="preserve">Décaissement de la TVA </t>
  </si>
  <si>
    <t>Cotisations sociales</t>
  </si>
  <si>
    <t>Créances clients</t>
  </si>
  <si>
    <t>Fournisseurs d'ABS</t>
  </si>
  <si>
    <t>TVA nette à payer</t>
  </si>
  <si>
    <t>Ventes de produits HT</t>
  </si>
  <si>
    <t>Cotisations sociales employeur</t>
  </si>
  <si>
    <t>Dotations aux dépréciations des actifs circulants</t>
  </si>
  <si>
    <t xml:space="preserve">TVA collectée sur cession </t>
  </si>
  <si>
    <t>Report du crédit de TVA</t>
  </si>
  <si>
    <t>Crédit de TVA à reporter</t>
  </si>
  <si>
    <t>CHARGES EXCEPTIONNELLES</t>
  </si>
  <si>
    <t>Valeur comptable des éléments d'actif cédés</t>
  </si>
  <si>
    <t>PRODUITS EXCEPTIONNELS</t>
  </si>
  <si>
    <t>Produits des cessions d'éléments d'actif</t>
  </si>
  <si>
    <t>Emprunts et dettes financières diverses</t>
  </si>
  <si>
    <t>Commentaires et suggestions</t>
  </si>
  <si>
    <t>Valeurs Mobilières de Placement</t>
  </si>
  <si>
    <t>Résultat de l'exercice (bénéfice)</t>
  </si>
  <si>
    <t>Autres Emprunts</t>
  </si>
  <si>
    <t>Coefficients saisonniers  mensuels</t>
  </si>
  <si>
    <t>Prix de vente</t>
  </si>
  <si>
    <t>Quantité</t>
  </si>
  <si>
    <t>Autres charges externes</t>
  </si>
  <si>
    <t>Dividendes</t>
  </si>
  <si>
    <t>Impôts sur les bénéfices</t>
  </si>
  <si>
    <t>Achats d'approvisionnemets HT</t>
  </si>
  <si>
    <t>TVA déductible sur achats d'approvisionnements</t>
  </si>
  <si>
    <t>Résultat prévisionnel</t>
  </si>
  <si>
    <t>Emprunts et dettes financières diverses (1)</t>
  </si>
  <si>
    <t>(1) dont Concours Bancaires Courants</t>
  </si>
  <si>
    <t>Investissement : matériel</t>
  </si>
  <si>
    <t>Rémunérations nettes</t>
  </si>
  <si>
    <t>Annuité de Remboursement d'emprunt</t>
  </si>
  <si>
    <t>Rémunérations brutes</t>
  </si>
  <si>
    <t xml:space="preserve">Rémunérations </t>
  </si>
  <si>
    <t>Société MURE - BILAN AU 31/12/N (avant affectation du résultat)</t>
  </si>
  <si>
    <t>Amort.</t>
  </si>
  <si>
    <r>
      <t xml:space="preserve">Zones de saisie </t>
    </r>
    <r>
      <rPr>
        <b/>
        <sz val="12"/>
        <rFont val="Wingdings"/>
        <charset val="2"/>
      </rPr>
      <t>ð</t>
    </r>
  </si>
  <si>
    <t>Société MURE - BUDGET des ventes</t>
  </si>
  <si>
    <t>Société MURE - BUDGET des achats</t>
  </si>
  <si>
    <t>Société MURE - BUDGET des charges (HT)</t>
  </si>
  <si>
    <t>Société MURE - BUDGET de TVA</t>
  </si>
  <si>
    <t xml:space="preserve"> - des immobilisations corporelles</t>
  </si>
  <si>
    <t xml:space="preserve"> - du nouveau matériel</t>
  </si>
  <si>
    <t>Dotations aux amortissements :
 - des immobilsations incorporelles</t>
  </si>
  <si>
    <t>Ventes Janvier</t>
  </si>
  <si>
    <t>Ventes Février</t>
  </si>
  <si>
    <t>Ventes Mars</t>
  </si>
  <si>
    <t>Ventes Avril</t>
  </si>
  <si>
    <t>Ventes Mai</t>
  </si>
  <si>
    <t>Ventes Juin</t>
  </si>
  <si>
    <t>Achats Janvier</t>
  </si>
  <si>
    <t>Achats Février</t>
  </si>
  <si>
    <t>Achats Mars</t>
  </si>
  <si>
    <t>Achats Avril</t>
  </si>
  <si>
    <t>Achats Mai</t>
  </si>
  <si>
    <t>Achats Juin</t>
  </si>
  <si>
    <t>Société MURE - BUDGET des encaissements</t>
  </si>
  <si>
    <t>Société MURE - BUDGET des décaissements sur achats d'approvisionnements</t>
  </si>
  <si>
    <t>Société MURE - BUDGET des autres décaissements (TTC sauf exceptions)</t>
  </si>
  <si>
    <t>Société MURE - BUDGET de trésorerie</t>
  </si>
  <si>
    <t>Variation de stock d'approvisionnements</t>
  </si>
  <si>
    <t>Société MURE - TABLEAU DE RESULTAT PREVISIONNEL au 30/06/N</t>
  </si>
  <si>
    <t>Société MURE - BILAN PREVISIONNEL AU 30/06/N+1</t>
  </si>
  <si>
    <t xml:space="preserve">Production stockée </t>
  </si>
</sst>
</file>

<file path=xl/styles.xml><?xml version="1.0" encoding="utf-8"?>
<styleSheet xmlns="http://schemas.openxmlformats.org/spreadsheetml/2006/main">
  <numFmts count="2">
    <numFmt numFmtId="164" formatCode="_-* #,##0.00\ _F_-;\-* #,##0.00\ _F_-;_-* &quot;-&quot;??\ _F_-;_-@_-"/>
    <numFmt numFmtId="165" formatCode="_-* #,##0.00\ [$€]_-;\-* #,##0.00\ [$€]_-;_-* &quot;-&quot;??\ [$€]_-;_-@_-"/>
  </numFmts>
  <fonts count="1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indexed="12"/>
      <name val="Times New Roman"/>
      <family val="1"/>
    </font>
    <font>
      <i/>
      <sz val="12"/>
      <name val="Times New Roman"/>
      <family val="1"/>
    </font>
    <font>
      <b/>
      <sz val="12"/>
      <name val="Wingdings"/>
      <charset val="2"/>
    </font>
    <font>
      <b/>
      <sz val="12"/>
      <color indexed="17"/>
      <name val="Times New Roman"/>
      <family val="1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8">
    <xf numFmtId="0" fontId="0" fillId="0" borderId="0" xfId="0"/>
    <xf numFmtId="14" fontId="5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4" fontId="5" fillId="0" borderId="0" xfId="2" applyNumberFormat="1" applyFont="1" applyFill="1" applyBorder="1" applyAlignment="1"/>
    <xf numFmtId="165" fontId="5" fillId="0" borderId="0" xfId="1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" fontId="2" fillId="0" borderId="0" xfId="2" applyNumberFormat="1" applyFont="1" applyFill="1" applyBorder="1" applyAlignment="1"/>
    <xf numFmtId="4" fontId="2" fillId="0" borderId="0" xfId="0" applyNumberFormat="1" applyFont="1" applyFill="1" applyBorder="1" applyAlignment="1"/>
    <xf numFmtId="4" fontId="2" fillId="0" borderId="1" xfId="2" applyNumberFormat="1" applyFont="1" applyFill="1" applyBorder="1" applyAlignment="1"/>
    <xf numFmtId="4" fontId="2" fillId="0" borderId="1" xfId="1" applyNumberFormat="1" applyFont="1" applyFill="1" applyBorder="1" applyAlignment="1"/>
    <xf numFmtId="4" fontId="5" fillId="0" borderId="27" xfId="2" applyNumberFormat="1" applyFont="1" applyFill="1" applyBorder="1" applyAlignment="1"/>
    <xf numFmtId="0" fontId="5" fillId="0" borderId="27" xfId="0" applyFont="1" applyFill="1" applyBorder="1" applyAlignment="1"/>
    <xf numFmtId="0" fontId="2" fillId="0" borderId="14" xfId="0" applyFont="1" applyFill="1" applyBorder="1" applyAlignment="1">
      <alignment horizontal="right"/>
    </xf>
    <xf numFmtId="4" fontId="4" fillId="0" borderId="15" xfId="1" applyNumberFormat="1" applyFont="1" applyFill="1" applyBorder="1" applyAlignment="1"/>
    <xf numFmtId="4" fontId="2" fillId="0" borderId="27" xfId="2" applyNumberFormat="1" applyFont="1" applyFill="1" applyBorder="1" applyAlignment="1"/>
    <xf numFmtId="4" fontId="4" fillId="0" borderId="27" xfId="2" applyNumberFormat="1" applyFont="1" applyFill="1" applyBorder="1" applyAlignment="1"/>
    <xf numFmtId="0" fontId="2" fillId="0" borderId="27" xfId="0" applyFont="1" applyFill="1" applyBorder="1" applyAlignment="1"/>
    <xf numFmtId="0" fontId="2" fillId="3" borderId="1" xfId="0" applyFont="1" applyFill="1" applyBorder="1" applyAlignment="1">
      <alignment horizontal="right"/>
    </xf>
    <xf numFmtId="0" fontId="2" fillId="4" borderId="2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right"/>
    </xf>
    <xf numFmtId="0" fontId="2" fillId="4" borderId="24" xfId="0" applyFont="1" applyFill="1" applyBorder="1" applyAlignment="1">
      <alignment horizontal="center"/>
    </xf>
    <xf numFmtId="0" fontId="5" fillId="0" borderId="42" xfId="0" applyFont="1" applyFill="1" applyBorder="1" applyAlignment="1"/>
    <xf numFmtId="0" fontId="4" fillId="0" borderId="42" xfId="0" applyFont="1" applyFill="1" applyBorder="1" applyAlignment="1">
      <alignment horizontal="right"/>
    </xf>
    <xf numFmtId="0" fontId="2" fillId="0" borderId="42" xfId="0" applyFont="1" applyFill="1" applyBorder="1" applyAlignment="1">
      <alignment horizontal="right"/>
    </xf>
    <xf numFmtId="165" fontId="5" fillId="5" borderId="7" xfId="1" applyFont="1" applyFill="1" applyBorder="1" applyAlignment="1"/>
    <xf numFmtId="4" fontId="2" fillId="0" borderId="14" xfId="2" applyNumberFormat="1" applyFont="1" applyFill="1" applyBorder="1" applyAlignment="1">
      <alignment vertical="center"/>
    </xf>
    <xf numFmtId="0" fontId="5" fillId="0" borderId="0" xfId="0" applyFont="1" applyFill="1" applyBorder="1"/>
    <xf numFmtId="164" fontId="5" fillId="0" borderId="0" xfId="2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" fontId="2" fillId="0" borderId="1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" fontId="2" fillId="0" borderId="0" xfId="3" applyNumberFormat="1" applyFont="1" applyFill="1" applyBorder="1" applyAlignment="1">
      <alignment horizontal="right" vertical="center"/>
    </xf>
    <xf numFmtId="4" fontId="2" fillId="0" borderId="5" xfId="2" applyNumberFormat="1" applyFont="1" applyFill="1" applyBorder="1" applyAlignment="1">
      <alignment vertical="center"/>
    </xf>
    <xf numFmtId="4" fontId="2" fillId="0" borderId="6" xfId="2" applyNumberFormat="1" applyFont="1" applyFill="1" applyBorder="1" applyAlignment="1">
      <alignment vertical="center"/>
    </xf>
    <xf numFmtId="2" fontId="5" fillId="0" borderId="0" xfId="0" applyNumberFormat="1" applyFont="1" applyFill="1" applyBorder="1"/>
    <xf numFmtId="0" fontId="2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4" fontId="5" fillId="0" borderId="14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 wrapText="1"/>
    </xf>
    <xf numFmtId="4" fontId="5" fillId="0" borderId="27" xfId="2" applyNumberFormat="1" applyFont="1" applyFill="1" applyBorder="1" applyAlignment="1">
      <alignment vertical="center"/>
    </xf>
    <xf numFmtId="0" fontId="7" fillId="0" borderId="0" xfId="0" applyFont="1" applyFill="1" applyBorder="1"/>
    <xf numFmtId="2" fontId="7" fillId="0" borderId="0" xfId="0" applyNumberFormat="1" applyFont="1" applyFill="1" applyBorder="1"/>
    <xf numFmtId="10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/>
    <xf numFmtId="0" fontId="5" fillId="0" borderId="43" xfId="0" applyFont="1" applyFill="1" applyBorder="1"/>
    <xf numFmtId="0" fontId="5" fillId="0" borderId="21" xfId="0" applyFont="1" applyFill="1" applyBorder="1"/>
    <xf numFmtId="0" fontId="5" fillId="0" borderId="44" xfId="0" applyFont="1" applyFill="1" applyBorder="1"/>
    <xf numFmtId="165" fontId="2" fillId="5" borderId="7" xfId="1" applyFont="1" applyFill="1" applyBorder="1" applyAlignment="1"/>
    <xf numFmtId="4" fontId="2" fillId="0" borderId="0" xfId="0" applyNumberFormat="1" applyFont="1" applyFill="1" applyBorder="1"/>
    <xf numFmtId="0" fontId="5" fillId="0" borderId="27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4" fontId="5" fillId="0" borderId="15" xfId="2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2" fillId="3" borderId="43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2" fontId="4" fillId="0" borderId="23" xfId="2" applyNumberFormat="1" applyFont="1" applyFill="1" applyBorder="1" applyAlignment="1"/>
    <xf numFmtId="0" fontId="5" fillId="0" borderId="45" xfId="0" applyFont="1" applyFill="1" applyBorder="1" applyAlignment="1"/>
    <xf numFmtId="0" fontId="2" fillId="0" borderId="45" xfId="0" applyFont="1" applyFill="1" applyBorder="1" applyAlignment="1"/>
    <xf numFmtId="4" fontId="9" fillId="0" borderId="46" xfId="2" applyNumberFormat="1" applyFont="1" applyFill="1" applyBorder="1" applyAlignment="1"/>
    <xf numFmtId="0" fontId="2" fillId="0" borderId="25" xfId="0" applyFont="1" applyFill="1" applyBorder="1" applyAlignment="1">
      <alignment horizontal="right"/>
    </xf>
    <xf numFmtId="4" fontId="2" fillId="0" borderId="20" xfId="2" applyNumberFormat="1" applyFont="1" applyFill="1" applyBorder="1" applyAlignment="1"/>
    <xf numFmtId="0" fontId="2" fillId="4" borderId="45" xfId="0" applyFont="1" applyFill="1" applyBorder="1" applyAlignment="1">
      <alignment horizontal="center"/>
    </xf>
    <xf numFmtId="165" fontId="2" fillId="0" borderId="46" xfId="1" applyFont="1" applyFill="1" applyBorder="1" applyAlignment="1"/>
    <xf numFmtId="0" fontId="5" fillId="0" borderId="46" xfId="0" applyFont="1" applyFill="1" applyBorder="1" applyAlignment="1"/>
    <xf numFmtId="4" fontId="2" fillId="0" borderId="20" xfId="0" applyNumberFormat="1" applyFont="1" applyFill="1" applyBorder="1" applyAlignment="1"/>
    <xf numFmtId="0" fontId="2" fillId="3" borderId="44" xfId="0" applyFont="1" applyFill="1" applyBorder="1" applyAlignment="1">
      <alignment horizontal="right"/>
    </xf>
    <xf numFmtId="4" fontId="2" fillId="0" borderId="30" xfId="1" applyNumberFormat="1" applyFont="1" applyFill="1" applyBorder="1" applyAlignment="1"/>
    <xf numFmtId="0" fontId="2" fillId="3" borderId="30" xfId="0" applyFont="1" applyFill="1" applyBorder="1" applyAlignment="1">
      <alignment horizontal="right"/>
    </xf>
    <xf numFmtId="4" fontId="2" fillId="0" borderId="31" xfId="1" applyNumberFormat="1" applyFont="1" applyFill="1" applyBorder="1" applyAlignment="1"/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vertical="center" wrapText="1"/>
    </xf>
    <xf numFmtId="0" fontId="5" fillId="0" borderId="45" xfId="0" applyFont="1" applyFill="1" applyBorder="1" applyAlignment="1">
      <alignment vertical="center" wrapText="1"/>
    </xf>
    <xf numFmtId="4" fontId="2" fillId="0" borderId="23" xfId="3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>
      <alignment vertical="center" wrapText="1"/>
    </xf>
    <xf numFmtId="4" fontId="2" fillId="0" borderId="32" xfId="3" applyNumberFormat="1" applyFont="1" applyFill="1" applyBorder="1" applyAlignment="1">
      <alignment horizontal="right" vertical="center"/>
    </xf>
    <xf numFmtId="4" fontId="2" fillId="4" borderId="23" xfId="3" applyNumberFormat="1" applyFont="1" applyFill="1" applyBorder="1" applyAlignment="1">
      <alignment horizontal="right" vertical="center"/>
    </xf>
    <xf numFmtId="4" fontId="2" fillId="0" borderId="30" xfId="0" applyNumberFormat="1" applyFont="1" applyFill="1" applyBorder="1" applyAlignment="1">
      <alignment vertical="center"/>
    </xf>
    <xf numFmtId="4" fontId="2" fillId="0" borderId="48" xfId="0" applyNumberFormat="1" applyFont="1" applyFill="1" applyBorder="1" applyAlignment="1">
      <alignment vertical="center"/>
    </xf>
    <xf numFmtId="4" fontId="2" fillId="4" borderId="28" xfId="3" applyNumberFormat="1" applyFont="1" applyFill="1" applyBorder="1" applyAlignment="1">
      <alignment horizontal="right" vertical="center"/>
    </xf>
    <xf numFmtId="4" fontId="2" fillId="3" borderId="47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vertical="center"/>
    </xf>
    <xf numFmtId="4" fontId="2" fillId="0" borderId="23" xfId="2" applyNumberFormat="1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4" fontId="2" fillId="0" borderId="46" xfId="2" applyNumberFormat="1" applyFont="1" applyFill="1" applyBorder="1" applyAlignment="1">
      <alignment vertical="center"/>
    </xf>
    <xf numFmtId="4" fontId="2" fillId="0" borderId="46" xfId="2" applyNumberFormat="1" applyFont="1" applyFill="1" applyBorder="1" applyAlignment="1"/>
    <xf numFmtId="4" fontId="2" fillId="0" borderId="32" xfId="2" applyNumberFormat="1" applyFont="1" applyFill="1" applyBorder="1" applyAlignment="1">
      <alignment vertical="center"/>
    </xf>
    <xf numFmtId="4" fontId="2" fillId="0" borderId="20" xfId="2" applyNumberFormat="1" applyFont="1" applyFill="1" applyBorder="1" applyAlignment="1">
      <alignment vertical="center"/>
    </xf>
    <xf numFmtId="4" fontId="2" fillId="0" borderId="30" xfId="2" applyNumberFormat="1" applyFont="1" applyFill="1" applyBorder="1" applyAlignment="1">
      <alignment vertical="center"/>
    </xf>
    <xf numFmtId="4" fontId="2" fillId="0" borderId="48" xfId="2" applyNumberFormat="1" applyFont="1" applyFill="1" applyBorder="1" applyAlignment="1">
      <alignment vertical="center"/>
    </xf>
    <xf numFmtId="4" fontId="2" fillId="4" borderId="31" xfId="2" applyNumberFormat="1" applyFont="1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 wrapText="1"/>
    </xf>
    <xf numFmtId="4" fontId="2" fillId="4" borderId="23" xfId="0" applyNumberFormat="1" applyFont="1" applyFill="1" applyBorder="1" applyAlignment="1">
      <alignment vertical="center"/>
    </xf>
    <xf numFmtId="4" fontId="2" fillId="4" borderId="46" xfId="0" applyNumberFormat="1" applyFont="1" applyFill="1" applyBorder="1" applyAlignment="1">
      <alignment vertical="center"/>
    </xf>
    <xf numFmtId="4" fontId="2" fillId="4" borderId="32" xfId="0" applyNumberFormat="1" applyFont="1" applyFill="1" applyBorder="1" applyAlignment="1">
      <alignment vertical="center"/>
    </xf>
    <xf numFmtId="4" fontId="2" fillId="0" borderId="31" xfId="0" applyNumberFormat="1" applyFont="1" applyFill="1" applyBorder="1" applyAlignment="1">
      <alignment vertical="center"/>
    </xf>
    <xf numFmtId="0" fontId="2" fillId="3" borderId="25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/>
    </xf>
    <xf numFmtId="0" fontId="2" fillId="3" borderId="44" xfId="0" applyFont="1" applyFill="1" applyBorder="1" applyAlignment="1">
      <alignment vertical="center"/>
    </xf>
    <xf numFmtId="4" fontId="2" fillId="4" borderId="23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 wrapText="1"/>
    </xf>
    <xf numFmtId="0" fontId="3" fillId="0" borderId="0" xfId="0" applyFont="1" applyFill="1" applyBorder="1"/>
    <xf numFmtId="164" fontId="5" fillId="0" borderId="0" xfId="2" applyFont="1" applyFill="1" applyBorder="1"/>
    <xf numFmtId="14" fontId="5" fillId="0" borderId="0" xfId="0" applyNumberFormat="1" applyFont="1" applyFill="1" applyBorder="1" applyAlignment="1">
      <alignment horizontal="center" vertical="center" wrapText="1"/>
    </xf>
    <xf numFmtId="15" fontId="5" fillId="0" borderId="0" xfId="0" applyNumberFormat="1" applyFont="1" applyFill="1" applyBorder="1" applyAlignment="1">
      <alignment horizontal="center"/>
    </xf>
    <xf numFmtId="10" fontId="5" fillId="0" borderId="0" xfId="0" applyNumberFormat="1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center"/>
    </xf>
    <xf numFmtId="164" fontId="2" fillId="0" borderId="0" xfId="2" applyFont="1" applyFill="1" applyBorder="1"/>
    <xf numFmtId="164" fontId="2" fillId="0" borderId="0" xfId="2" applyFont="1" applyFill="1" applyBorder="1" applyAlignment="1">
      <alignment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/>
    </xf>
    <xf numFmtId="4" fontId="2" fillId="0" borderId="23" xfId="0" applyNumberFormat="1" applyFont="1" applyFill="1" applyBorder="1" applyAlignment="1">
      <alignment horizontal="right" vertical="center"/>
    </xf>
    <xf numFmtId="2" fontId="5" fillId="0" borderId="45" xfId="0" applyNumberFormat="1" applyFont="1" applyFill="1" applyBorder="1" applyAlignment="1">
      <alignment horizontal="left" vertical="center"/>
    </xf>
    <xf numFmtId="2" fontId="5" fillId="0" borderId="25" xfId="0" applyNumberFormat="1" applyFont="1" applyFill="1" applyBorder="1" applyAlignment="1">
      <alignment horizontal="left" vertical="center"/>
    </xf>
    <xf numFmtId="4" fontId="2" fillId="4" borderId="48" xfId="2" applyNumberFormat="1" applyFont="1" applyFill="1" applyBorder="1" applyAlignment="1">
      <alignment horizontal="center" vertical="center"/>
    </xf>
    <xf numFmtId="4" fontId="2" fillId="4" borderId="49" xfId="2" applyNumberFormat="1" applyFont="1" applyFill="1" applyBorder="1" applyAlignment="1">
      <alignment vertical="center"/>
    </xf>
    <xf numFmtId="0" fontId="5" fillId="0" borderId="22" xfId="0" applyFont="1" applyFill="1" applyBorder="1" applyAlignment="1"/>
    <xf numFmtId="4" fontId="2" fillId="0" borderId="23" xfId="0" applyNumberFormat="1" applyFont="1" applyFill="1" applyBorder="1" applyAlignment="1"/>
    <xf numFmtId="2" fontId="5" fillId="0" borderId="45" xfId="0" applyNumberFormat="1" applyFont="1" applyFill="1" applyBorder="1"/>
    <xf numFmtId="2" fontId="5" fillId="0" borderId="25" xfId="0" applyNumberFormat="1" applyFont="1" applyFill="1" applyBorder="1"/>
    <xf numFmtId="4" fontId="2" fillId="0" borderId="32" xfId="2" applyNumberFormat="1" applyFont="1" applyFill="1" applyBorder="1" applyAlignment="1"/>
    <xf numFmtId="4" fontId="2" fillId="0" borderId="30" xfId="2" applyNumberFormat="1" applyFont="1" applyFill="1" applyBorder="1" applyAlignment="1"/>
    <xf numFmtId="4" fontId="2" fillId="4" borderId="50" xfId="2" applyNumberFormat="1" applyFont="1" applyFill="1" applyBorder="1" applyAlignment="1"/>
    <xf numFmtId="0" fontId="2" fillId="4" borderId="51" xfId="0" applyFont="1" applyFill="1" applyBorder="1" applyAlignment="1"/>
    <xf numFmtId="0" fontId="2" fillId="3" borderId="21" xfId="0" applyFont="1" applyFill="1" applyBorder="1" applyAlignment="1">
      <alignment vertical="center"/>
    </xf>
    <xf numFmtId="0" fontId="2" fillId="3" borderId="21" xfId="0" applyFont="1" applyFill="1" applyBorder="1"/>
    <xf numFmtId="0" fontId="2" fillId="3" borderId="44" xfId="0" applyFont="1" applyFill="1" applyBorder="1"/>
    <xf numFmtId="4" fontId="2" fillId="0" borderId="1" xfId="2" applyNumberFormat="1" applyFont="1" applyFill="1" applyBorder="1"/>
    <xf numFmtId="0" fontId="5" fillId="0" borderId="24" xfId="0" applyFont="1" applyFill="1" applyBorder="1"/>
    <xf numFmtId="0" fontId="5" fillId="0" borderId="26" xfId="0" applyFont="1" applyFill="1" applyBorder="1" applyAlignment="1">
      <alignment vertical="center"/>
    </xf>
    <xf numFmtId="164" fontId="2" fillId="4" borderId="23" xfId="2" applyFont="1" applyFill="1" applyBorder="1" applyAlignment="1">
      <alignment vertical="center"/>
    </xf>
    <xf numFmtId="4" fontId="2" fillId="0" borderId="30" xfId="2" applyNumberFormat="1" applyFont="1" applyFill="1" applyBorder="1"/>
    <xf numFmtId="164" fontId="2" fillId="4" borderId="28" xfId="2" applyFont="1" applyFill="1" applyBorder="1"/>
    <xf numFmtId="4" fontId="5" fillId="0" borderId="32" xfId="2" applyNumberFormat="1" applyFont="1" applyFill="1" applyBorder="1" applyAlignment="1">
      <alignment vertical="center"/>
    </xf>
    <xf numFmtId="4" fontId="5" fillId="4" borderId="52" xfId="2" applyNumberFormat="1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4" fontId="2" fillId="0" borderId="31" xfId="2" applyNumberFormat="1" applyFont="1" applyFill="1" applyBorder="1" applyAlignment="1">
      <alignment vertical="center"/>
    </xf>
    <xf numFmtId="165" fontId="5" fillId="0" borderId="0" xfId="1" applyFont="1" applyFill="1" applyBorder="1"/>
    <xf numFmtId="0" fontId="2" fillId="4" borderId="15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right" vertical="center" wrapText="1"/>
    </xf>
    <xf numFmtId="165" fontId="2" fillId="0" borderId="15" xfId="1" applyFont="1" applyFill="1" applyBorder="1"/>
    <xf numFmtId="165" fontId="5" fillId="0" borderId="27" xfId="1" applyFont="1" applyFill="1" applyBorder="1"/>
    <xf numFmtId="4" fontId="5" fillId="0" borderId="27" xfId="0" applyNumberFormat="1" applyFont="1" applyFill="1" applyBorder="1" applyAlignment="1">
      <alignment horizontal="right" vertical="center"/>
    </xf>
    <xf numFmtId="4" fontId="5" fillId="0" borderId="27" xfId="1" applyNumberFormat="1" applyFont="1" applyFill="1" applyBorder="1" applyAlignment="1">
      <alignment horizontal="right" vertical="center"/>
    </xf>
    <xf numFmtId="4" fontId="2" fillId="0" borderId="27" xfId="0" applyNumberFormat="1" applyFont="1" applyFill="1" applyBorder="1" applyAlignment="1">
      <alignment horizontal="right" vertical="center"/>
    </xf>
    <xf numFmtId="4" fontId="2" fillId="0" borderId="14" xfId="1" applyNumberFormat="1" applyFont="1" applyFill="1" applyBorder="1" applyAlignment="1">
      <alignment horizontal="right" vertical="center"/>
    </xf>
    <xf numFmtId="4" fontId="2" fillId="0" borderId="15" xfId="1" applyNumberFormat="1" applyFont="1" applyFill="1" applyBorder="1" applyAlignment="1">
      <alignment horizontal="right" vertical="center"/>
    </xf>
    <xf numFmtId="0" fontId="2" fillId="4" borderId="22" xfId="0" applyFont="1" applyFill="1" applyBorder="1" applyAlignment="1">
      <alignment horizontal="center" vertical="center" wrapText="1"/>
    </xf>
    <xf numFmtId="165" fontId="2" fillId="0" borderId="23" xfId="1" applyFont="1" applyFill="1" applyBorder="1"/>
    <xf numFmtId="0" fontId="5" fillId="0" borderId="45" xfId="0" applyFont="1" applyFill="1" applyBorder="1" applyAlignment="1">
      <alignment horizontal="left" vertical="center" wrapText="1"/>
    </xf>
    <xf numFmtId="165" fontId="5" fillId="0" borderId="46" xfId="1" applyFont="1" applyFill="1" applyBorder="1"/>
    <xf numFmtId="4" fontId="5" fillId="0" borderId="46" xfId="0" applyNumberFormat="1" applyFont="1" applyFill="1" applyBorder="1" applyAlignment="1">
      <alignment horizontal="right" vertical="center"/>
    </xf>
    <xf numFmtId="4" fontId="5" fillId="0" borderId="46" xfId="1" applyNumberFormat="1" applyFont="1" applyFill="1" applyBorder="1" applyAlignment="1">
      <alignment horizontal="right" vertical="center"/>
    </xf>
    <xf numFmtId="0" fontId="2" fillId="4" borderId="45" xfId="0" applyFont="1" applyFill="1" applyBorder="1" applyAlignment="1">
      <alignment horizontal="center" vertical="center" wrapText="1"/>
    </xf>
    <xf numFmtId="4" fontId="2" fillId="0" borderId="46" xfId="1" applyNumberFormat="1" applyFont="1" applyFill="1" applyBorder="1" applyAlignment="1">
      <alignment horizontal="right" vertical="center"/>
    </xf>
    <xf numFmtId="0" fontId="2" fillId="0" borderId="45" xfId="0" applyFont="1" applyFill="1" applyBorder="1" applyAlignment="1">
      <alignment horizontal="right" vertical="center" wrapText="1"/>
    </xf>
    <xf numFmtId="4" fontId="2" fillId="0" borderId="23" xfId="1" applyNumberFormat="1" applyFont="1" applyFill="1" applyBorder="1" applyAlignment="1">
      <alignment horizontal="right" vertical="center"/>
    </xf>
    <xf numFmtId="4" fontId="2" fillId="0" borderId="32" xfId="1" applyNumberFormat="1" applyFont="1" applyFill="1" applyBorder="1" applyAlignment="1">
      <alignment horizontal="right" vertical="center"/>
    </xf>
    <xf numFmtId="0" fontId="2" fillId="3" borderId="44" xfId="0" applyFont="1" applyFill="1" applyBorder="1" applyAlignment="1">
      <alignment horizontal="right" vertical="center" wrapText="1"/>
    </xf>
    <xf numFmtId="4" fontId="2" fillId="0" borderId="30" xfId="1" applyNumberFormat="1" applyFont="1" applyFill="1" applyBorder="1" applyAlignment="1">
      <alignment horizontal="right" vertical="center"/>
    </xf>
    <xf numFmtId="0" fontId="2" fillId="3" borderId="30" xfId="0" applyFont="1" applyFill="1" applyBorder="1" applyAlignment="1">
      <alignment horizontal="right" vertical="center" wrapText="1"/>
    </xf>
    <xf numFmtId="4" fontId="2" fillId="0" borderId="31" xfId="1" applyNumberFormat="1" applyFont="1" applyFill="1" applyBorder="1" applyAlignment="1">
      <alignment horizontal="right" vertical="center"/>
    </xf>
    <xf numFmtId="165" fontId="3" fillId="0" borderId="0" xfId="1" applyFont="1" applyFill="1" applyBorder="1"/>
    <xf numFmtId="4" fontId="2" fillId="0" borderId="15" xfId="1" applyNumberFormat="1" applyFont="1" applyFill="1" applyBorder="1"/>
    <xf numFmtId="4" fontId="5" fillId="0" borderId="27" xfId="2" applyNumberFormat="1" applyFont="1" applyFill="1" applyBorder="1"/>
    <xf numFmtId="4" fontId="5" fillId="0" borderId="27" xfId="1" applyNumberFormat="1" applyFont="1" applyFill="1" applyBorder="1"/>
    <xf numFmtId="0" fontId="5" fillId="0" borderId="41" xfId="0" applyFont="1" applyFill="1" applyBorder="1"/>
    <xf numFmtId="0" fontId="2" fillId="0" borderId="5" xfId="0" applyFont="1" applyFill="1" applyBorder="1" applyAlignment="1">
      <alignment horizontal="right"/>
    </xf>
    <xf numFmtId="4" fontId="2" fillId="0" borderId="1" xfId="1" applyNumberFormat="1" applyFont="1" applyFill="1" applyBorder="1"/>
    <xf numFmtId="4" fontId="2" fillId="0" borderId="42" xfId="2" applyNumberFormat="1" applyFont="1" applyFill="1" applyBorder="1"/>
    <xf numFmtId="4" fontId="2" fillId="0" borderId="27" xfId="2" applyNumberFormat="1" applyFont="1" applyFill="1" applyBorder="1"/>
    <xf numFmtId="0" fontId="2" fillId="0" borderId="27" xfId="0" applyFont="1" applyFill="1" applyBorder="1"/>
    <xf numFmtId="4" fontId="2" fillId="0" borderId="14" xfId="1" applyNumberFormat="1" applyFont="1" applyFill="1" applyBorder="1"/>
    <xf numFmtId="4" fontId="2" fillId="0" borderId="29" xfId="1" applyNumberFormat="1" applyFont="1" applyFill="1" applyBorder="1"/>
    <xf numFmtId="0" fontId="2" fillId="4" borderId="41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2" fontId="2" fillId="0" borderId="23" xfId="2" applyNumberFormat="1" applyFont="1" applyFill="1" applyBorder="1"/>
    <xf numFmtId="0" fontId="5" fillId="0" borderId="11" xfId="0" applyFont="1" applyFill="1" applyBorder="1"/>
    <xf numFmtId="4" fontId="5" fillId="0" borderId="46" xfId="2" applyNumberFormat="1" applyFont="1" applyFill="1" applyBorder="1"/>
    <xf numFmtId="0" fontId="2" fillId="0" borderId="11" xfId="0" applyFont="1" applyFill="1" applyBorder="1"/>
    <xf numFmtId="4" fontId="2" fillId="0" borderId="46" xfId="2" applyNumberFormat="1" applyFont="1" applyFill="1" applyBorder="1"/>
    <xf numFmtId="0" fontId="2" fillId="0" borderId="11" xfId="0" applyFont="1" applyFill="1" applyBorder="1" applyAlignment="1">
      <alignment horizontal="right"/>
    </xf>
    <xf numFmtId="4" fontId="2" fillId="0" borderId="20" xfId="2" applyNumberFormat="1" applyFont="1" applyFill="1" applyBorder="1"/>
    <xf numFmtId="0" fontId="2" fillId="4" borderId="11" xfId="0" applyFont="1" applyFill="1" applyBorder="1" applyAlignment="1">
      <alignment horizontal="center"/>
    </xf>
    <xf numFmtId="0" fontId="5" fillId="0" borderId="46" xfId="0" applyFont="1" applyFill="1" applyBorder="1"/>
    <xf numFmtId="4" fontId="2" fillId="0" borderId="20" xfId="0" applyNumberFormat="1" applyFont="1" applyFill="1" applyBorder="1"/>
    <xf numFmtId="0" fontId="2" fillId="3" borderId="21" xfId="0" applyFont="1" applyFill="1" applyBorder="1" applyAlignment="1">
      <alignment horizontal="right"/>
    </xf>
    <xf numFmtId="4" fontId="2" fillId="0" borderId="32" xfId="1" applyNumberFormat="1" applyFont="1" applyFill="1" applyBorder="1"/>
    <xf numFmtId="0" fontId="5" fillId="0" borderId="37" xfId="0" applyFont="1" applyFill="1" applyBorder="1"/>
    <xf numFmtId="0" fontId="5" fillId="0" borderId="53" xfId="0" applyFont="1" applyFill="1" applyBorder="1"/>
    <xf numFmtId="0" fontId="5" fillId="0" borderId="38" xfId="0" applyFont="1" applyFill="1" applyBorder="1"/>
    <xf numFmtId="4" fontId="5" fillId="0" borderId="31" xfId="2" applyNumberFormat="1" applyFont="1" applyFill="1" applyBorder="1"/>
    <xf numFmtId="4" fontId="2" fillId="0" borderId="9" xfId="1" applyNumberFormat="1" applyFont="1" applyFill="1" applyBorder="1"/>
    <xf numFmtId="0" fontId="2" fillId="0" borderId="14" xfId="0" applyFont="1" applyFill="1" applyBorder="1"/>
    <xf numFmtId="0" fontId="5" fillId="0" borderId="32" xfId="0" applyFont="1" applyFill="1" applyBorder="1"/>
    <xf numFmtId="4" fontId="5" fillId="5" borderId="27" xfId="2" applyNumberFormat="1" applyFont="1" applyFill="1" applyBorder="1" applyAlignment="1" applyProtection="1">
      <protection locked="0"/>
    </xf>
    <xf numFmtId="0" fontId="2" fillId="5" borderId="27" xfId="0" applyFont="1" applyFill="1" applyBorder="1" applyAlignment="1" applyProtection="1">
      <protection locked="0"/>
    </xf>
    <xf numFmtId="4" fontId="5" fillId="5" borderId="27" xfId="1" applyNumberFormat="1" applyFont="1" applyFill="1" applyBorder="1" applyAlignment="1" applyProtection="1">
      <protection locked="0"/>
    </xf>
    <xf numFmtId="4" fontId="5" fillId="5" borderId="14" xfId="1" applyNumberFormat="1" applyFont="1" applyFill="1" applyBorder="1" applyAlignment="1" applyProtection="1">
      <protection locked="0"/>
    </xf>
    <xf numFmtId="4" fontId="7" fillId="5" borderId="14" xfId="1" applyNumberFormat="1" applyFont="1" applyFill="1" applyBorder="1" applyAlignment="1" applyProtection="1">
      <protection locked="0"/>
    </xf>
    <xf numFmtId="4" fontId="5" fillId="5" borderId="46" xfId="2" applyNumberFormat="1" applyFont="1" applyFill="1" applyBorder="1" applyAlignment="1" applyProtection="1">
      <protection locked="0"/>
    </xf>
    <xf numFmtId="165" fontId="5" fillId="5" borderId="46" xfId="1" applyFont="1" applyFill="1" applyBorder="1" applyAlignment="1" applyProtection="1">
      <protection locked="0"/>
    </xf>
    <xf numFmtId="10" fontId="5" fillId="5" borderId="19" xfId="0" applyNumberFormat="1" applyFont="1" applyFill="1" applyBorder="1" applyAlignment="1" applyProtection="1">
      <alignment horizontal="center" vertical="center"/>
      <protection locked="0"/>
    </xf>
    <xf numFmtId="4" fontId="5" fillId="5" borderId="20" xfId="2" applyNumberFormat="1" applyFont="1" applyFill="1" applyBorder="1" applyAlignment="1" applyProtection="1">
      <alignment horizontal="center" vertical="center"/>
      <protection locked="0"/>
    </xf>
    <xf numFmtId="10" fontId="5" fillId="5" borderId="31" xfId="0" applyNumberFormat="1" applyFont="1" applyFill="1" applyBorder="1" applyAlignment="1" applyProtection="1">
      <alignment horizontal="center"/>
      <protection locked="0"/>
    </xf>
    <xf numFmtId="4" fontId="5" fillId="5" borderId="15" xfId="0" applyNumberFormat="1" applyFont="1" applyFill="1" applyBorder="1" applyAlignment="1" applyProtection="1">
      <alignment horizontal="center" vertical="center"/>
      <protection locked="0"/>
    </xf>
    <xf numFmtId="4" fontId="5" fillId="5" borderId="15" xfId="2" applyNumberFormat="1" applyFont="1" applyFill="1" applyBorder="1" applyAlignment="1" applyProtection="1">
      <alignment vertical="center"/>
      <protection locked="0"/>
    </xf>
    <xf numFmtId="4" fontId="5" fillId="5" borderId="27" xfId="2" applyNumberFormat="1" applyFont="1" applyFill="1" applyBorder="1" applyAlignment="1" applyProtection="1">
      <alignment vertical="center"/>
      <protection locked="0"/>
    </xf>
    <xf numFmtId="2" fontId="5" fillId="5" borderId="27" xfId="0" applyNumberFormat="1" applyFont="1" applyFill="1" applyBorder="1" applyAlignment="1" applyProtection="1">
      <protection locked="0"/>
    </xf>
    <xf numFmtId="0" fontId="5" fillId="5" borderId="27" xfId="0" applyFont="1" applyFill="1" applyBorder="1" applyAlignment="1" applyProtection="1">
      <alignment vertical="center"/>
      <protection locked="0"/>
    </xf>
    <xf numFmtId="4" fontId="5" fillId="5" borderId="14" xfId="2" applyNumberFormat="1" applyFont="1" applyFill="1" applyBorder="1" applyAlignment="1" applyProtection="1">
      <alignment vertical="center"/>
      <protection locked="0"/>
    </xf>
    <xf numFmtId="0" fontId="5" fillId="5" borderId="27" xfId="0" applyFont="1" applyFill="1" applyBorder="1" applyProtection="1">
      <protection locked="0"/>
    </xf>
    <xf numFmtId="4" fontId="5" fillId="5" borderId="15" xfId="0" applyNumberFormat="1" applyFont="1" applyFill="1" applyBorder="1" applyAlignment="1" applyProtection="1">
      <alignment horizontal="right" vertical="center"/>
      <protection locked="0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4" fontId="5" fillId="5" borderId="15" xfId="0" applyNumberFormat="1" applyFont="1" applyFill="1" applyBorder="1" applyAlignment="1" applyProtection="1">
      <alignment horizontal="right"/>
      <protection locked="0"/>
    </xf>
    <xf numFmtId="0" fontId="5" fillId="5" borderId="15" xfId="0" applyFont="1" applyFill="1" applyBorder="1" applyAlignment="1" applyProtection="1">
      <alignment horizontal="center"/>
      <protection locked="0"/>
    </xf>
    <xf numFmtId="4" fontId="5" fillId="5" borderId="15" xfId="0" applyNumberFormat="1" applyFont="1" applyFill="1" applyBorder="1" applyAlignment="1" applyProtection="1">
      <protection locked="0"/>
    </xf>
    <xf numFmtId="4" fontId="5" fillId="5" borderId="14" xfId="2" applyNumberFormat="1" applyFont="1" applyFill="1" applyBorder="1" applyAlignment="1" applyProtection="1">
      <protection locked="0"/>
    </xf>
    <xf numFmtId="0" fontId="5" fillId="5" borderId="15" xfId="0" applyFont="1" applyFill="1" applyBorder="1" applyAlignment="1" applyProtection="1">
      <alignment vertical="center"/>
      <protection locked="0"/>
    </xf>
    <xf numFmtId="2" fontId="5" fillId="5" borderId="15" xfId="0" applyNumberFormat="1" applyFont="1" applyFill="1" applyBorder="1" applyAlignment="1" applyProtection="1">
      <alignment horizontal="right" vertical="center"/>
      <protection locked="0"/>
    </xf>
    <xf numFmtId="4" fontId="5" fillId="5" borderId="15" xfId="0" applyNumberFormat="1" applyFont="1" applyFill="1" applyBorder="1" applyAlignment="1" applyProtection="1">
      <alignment vertical="center"/>
      <protection locked="0"/>
    </xf>
    <xf numFmtId="0" fontId="2" fillId="5" borderId="23" xfId="0" applyFont="1" applyFill="1" applyBorder="1" applyAlignment="1" applyProtection="1">
      <alignment horizontal="center" vertical="center" wrapText="1"/>
      <protection locked="0"/>
    </xf>
    <xf numFmtId="164" fontId="2" fillId="5" borderId="46" xfId="2" applyFont="1" applyFill="1" applyBorder="1" applyAlignment="1" applyProtection="1">
      <alignment vertical="center"/>
      <protection locked="0"/>
    </xf>
    <xf numFmtId="4" fontId="2" fillId="5" borderId="46" xfId="2" applyNumberFormat="1" applyFont="1" applyFill="1" applyBorder="1" applyAlignment="1" applyProtection="1">
      <alignment vertical="center"/>
      <protection locked="0"/>
    </xf>
    <xf numFmtId="4" fontId="5" fillId="5" borderId="27" xfId="0" applyNumberFormat="1" applyFont="1" applyFill="1" applyBorder="1" applyAlignment="1" applyProtection="1">
      <alignment vertical="center"/>
      <protection locked="0"/>
    </xf>
    <xf numFmtId="4" fontId="2" fillId="5" borderId="46" xfId="0" applyNumberFormat="1" applyFont="1" applyFill="1" applyBorder="1" applyAlignment="1" applyProtection="1">
      <alignment vertical="center"/>
      <protection locked="0"/>
    </xf>
    <xf numFmtId="4" fontId="2" fillId="5" borderId="46" xfId="2" applyNumberFormat="1" applyFont="1" applyFill="1" applyBorder="1" applyAlignment="1" applyProtection="1">
      <alignment horizontal="right" vertical="center"/>
      <protection locked="0"/>
    </xf>
    <xf numFmtId="4" fontId="5" fillId="5" borderId="27" xfId="1" applyNumberFormat="1" applyFont="1" applyFill="1" applyBorder="1" applyAlignment="1" applyProtection="1">
      <alignment horizontal="right" vertical="center"/>
      <protection locked="0"/>
    </xf>
    <xf numFmtId="4" fontId="5" fillId="5" borderId="27" xfId="0" applyNumberFormat="1" applyFont="1" applyFill="1" applyBorder="1" applyAlignment="1" applyProtection="1">
      <alignment horizontal="right" vertical="center"/>
      <protection locked="0"/>
    </xf>
    <xf numFmtId="4" fontId="5" fillId="5" borderId="46" xfId="1" applyNumberFormat="1" applyFont="1" applyFill="1" applyBorder="1" applyAlignment="1" applyProtection="1">
      <alignment horizontal="right" vertical="center"/>
      <protection locked="0"/>
    </xf>
    <xf numFmtId="4" fontId="5" fillId="5" borderId="27" xfId="2" applyNumberFormat="1" applyFont="1" applyFill="1" applyBorder="1" applyProtection="1">
      <protection locked="0"/>
    </xf>
    <xf numFmtId="4" fontId="5" fillId="5" borderId="0" xfId="2" applyNumberFormat="1" applyFont="1" applyFill="1" applyBorder="1" applyProtection="1">
      <protection locked="0"/>
    </xf>
    <xf numFmtId="4" fontId="5" fillId="5" borderId="42" xfId="2" applyNumberFormat="1" applyFont="1" applyFill="1" applyBorder="1" applyProtection="1">
      <protection locked="0"/>
    </xf>
    <xf numFmtId="4" fontId="5" fillId="5" borderId="27" xfId="1" applyNumberFormat="1" applyFont="1" applyFill="1" applyBorder="1" applyProtection="1">
      <protection locked="0"/>
    </xf>
    <xf numFmtId="4" fontId="5" fillId="5" borderId="42" xfId="1" applyNumberFormat="1" applyFont="1" applyFill="1" applyBorder="1" applyProtection="1">
      <protection locked="0"/>
    </xf>
    <xf numFmtId="4" fontId="5" fillId="5" borderId="46" xfId="2" applyNumberFormat="1" applyFont="1" applyFill="1" applyBorder="1" applyProtection="1">
      <protection locked="0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/>
    </xf>
    <xf numFmtId="0" fontId="2" fillId="3" borderId="38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2" fillId="3" borderId="39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5" fillId="5" borderId="10" xfId="0" applyFont="1" applyFill="1" applyBorder="1" applyAlignment="1" applyProtection="1">
      <alignment vertical="center" wrapText="1"/>
      <protection locked="0"/>
    </xf>
    <xf numFmtId="0" fontId="5" fillId="5" borderId="50" xfId="0" applyFont="1" applyFill="1" applyBorder="1" applyAlignment="1" applyProtection="1">
      <alignment vertical="center" wrapText="1"/>
      <protection locked="0"/>
    </xf>
    <xf numFmtId="0" fontId="5" fillId="5" borderId="51" xfId="0" applyFont="1" applyFill="1" applyBorder="1" applyAlignment="1" applyProtection="1">
      <alignment vertical="center" wrapText="1"/>
      <protection locked="0"/>
    </xf>
    <xf numFmtId="0" fontId="5" fillId="5" borderId="11" xfId="0" applyFont="1" applyFill="1" applyBorder="1" applyAlignment="1" applyProtection="1">
      <alignment vertical="center" wrapText="1"/>
      <protection locked="0"/>
    </xf>
    <xf numFmtId="0" fontId="5" fillId="5" borderId="0" xfId="0" applyFont="1" applyFill="1" applyBorder="1" applyAlignment="1" applyProtection="1">
      <alignment vertical="center" wrapText="1"/>
      <protection locked="0"/>
    </xf>
    <xf numFmtId="0" fontId="5" fillId="5" borderId="52" xfId="0" applyFont="1" applyFill="1" applyBorder="1" applyAlignment="1" applyProtection="1">
      <alignment vertical="center" wrapText="1"/>
      <protection locked="0"/>
    </xf>
    <xf numFmtId="0" fontId="5" fillId="5" borderId="33" xfId="0" applyFont="1" applyFill="1" applyBorder="1" applyAlignment="1" applyProtection="1">
      <alignment vertical="center" wrapText="1"/>
      <protection locked="0"/>
    </xf>
    <xf numFmtId="0" fontId="5" fillId="5" borderId="36" xfId="0" applyFont="1" applyFill="1" applyBorder="1" applyAlignment="1" applyProtection="1">
      <alignment vertical="center" wrapText="1"/>
      <protection locked="0"/>
    </xf>
    <xf numFmtId="0" fontId="5" fillId="5" borderId="34" xfId="0" applyFont="1" applyFill="1" applyBorder="1" applyAlignment="1" applyProtection="1">
      <alignment vertical="center" wrapText="1"/>
      <protection locked="0"/>
    </xf>
  </cellXfs>
  <cellStyles count="4">
    <cellStyle name="Euro" xfId="1"/>
    <cellStyle name="Milliers" xfId="2" builtinId="3"/>
    <cellStyle name="Normal" xfId="0" builtinId="0"/>
    <cellStyle name="Pourcentage" xfId="3" builtinId="5"/>
  </cellStyles>
  <dxfs count="6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0"/>
  <sheetViews>
    <sheetView showGridLines="0" showZeros="0" tabSelected="1" workbookViewId="0">
      <selection activeCell="G1" sqref="G1"/>
    </sheetView>
  </sheetViews>
  <sheetFormatPr baseColWidth="10" defaultRowHeight="15.75"/>
  <cols>
    <col min="1" max="1" width="3.7109375" style="3" customWidth="1"/>
    <col min="2" max="2" width="34.7109375" style="3" customWidth="1"/>
    <col min="3" max="5" width="12.7109375" style="5" customWidth="1"/>
    <col min="6" max="6" width="34.7109375" style="3" customWidth="1"/>
    <col min="7" max="7" width="12.7109375" style="5" customWidth="1"/>
    <col min="8" max="16384" width="11.42578125" style="3"/>
  </cols>
  <sheetData>
    <row r="1" spans="2:9" ht="16.5" thickBot="1">
      <c r="F1" s="8" t="s">
        <v>122</v>
      </c>
      <c r="G1" s="28"/>
    </row>
    <row r="2" spans="2:9" ht="16.5" thickBot="1"/>
    <row r="3" spans="2:9" s="6" customFormat="1" ht="16.5" thickBot="1">
      <c r="B3" s="256" t="s">
        <v>120</v>
      </c>
      <c r="C3" s="257"/>
      <c r="D3" s="257"/>
      <c r="E3" s="257"/>
      <c r="F3" s="257"/>
      <c r="G3" s="258"/>
    </row>
    <row r="4" spans="2:9" s="6" customFormat="1">
      <c r="B4" s="63" t="s">
        <v>28</v>
      </c>
      <c r="C4" s="64" t="s">
        <v>35</v>
      </c>
      <c r="D4" s="64" t="s">
        <v>121</v>
      </c>
      <c r="E4" s="64" t="s">
        <v>36</v>
      </c>
      <c r="F4" s="64" t="s">
        <v>29</v>
      </c>
      <c r="G4" s="65" t="s">
        <v>70</v>
      </c>
    </row>
    <row r="5" spans="2:9" s="6" customFormat="1">
      <c r="B5" s="66" t="s">
        <v>44</v>
      </c>
      <c r="C5" s="16"/>
      <c r="D5" s="16"/>
      <c r="E5" s="16"/>
      <c r="F5" s="24" t="s">
        <v>18</v>
      </c>
      <c r="G5" s="67"/>
    </row>
    <row r="6" spans="2:9">
      <c r="B6" s="68" t="s">
        <v>16</v>
      </c>
      <c r="C6" s="215"/>
      <c r="D6" s="215"/>
      <c r="E6" s="13">
        <f>C6-D6</f>
        <v>0</v>
      </c>
      <c r="F6" s="25" t="s">
        <v>19</v>
      </c>
      <c r="G6" s="220"/>
    </row>
    <row r="7" spans="2:9">
      <c r="B7" s="68" t="s">
        <v>17</v>
      </c>
      <c r="C7" s="215"/>
      <c r="D7" s="215"/>
      <c r="E7" s="13">
        <f>C7-D7</f>
        <v>0</v>
      </c>
      <c r="F7" s="25" t="s">
        <v>20</v>
      </c>
      <c r="G7" s="220"/>
    </row>
    <row r="8" spans="2:9">
      <c r="B8" s="68" t="s">
        <v>51</v>
      </c>
      <c r="C8" s="215"/>
      <c r="D8" s="215"/>
      <c r="E8" s="13">
        <f>C8-D8</f>
        <v>0</v>
      </c>
      <c r="F8" s="25" t="s">
        <v>65</v>
      </c>
      <c r="G8" s="220"/>
    </row>
    <row r="9" spans="2:9" s="6" customFormat="1">
      <c r="B9" s="69"/>
      <c r="C9" s="216"/>
      <c r="D9" s="216"/>
      <c r="E9" s="19"/>
      <c r="F9" s="26" t="s">
        <v>102</v>
      </c>
      <c r="G9" s="70">
        <f>E20-SUM(G6:G8)-G19</f>
        <v>0</v>
      </c>
      <c r="I9" s="10"/>
    </row>
    <row r="10" spans="2:9" s="6" customFormat="1">
      <c r="B10" s="71" t="s">
        <v>46</v>
      </c>
      <c r="C10" s="11">
        <f>SUM(C6:C8)</f>
        <v>0</v>
      </c>
      <c r="D10" s="11">
        <f>SUM(D6:D8)</f>
        <v>0</v>
      </c>
      <c r="E10" s="11">
        <f>SUM(E6:E8)</f>
        <v>0</v>
      </c>
      <c r="F10" s="27" t="s">
        <v>46</v>
      </c>
      <c r="G10" s="72">
        <f>SUM(G6:G9)</f>
        <v>0</v>
      </c>
    </row>
    <row r="11" spans="2:9" s="6" customFormat="1">
      <c r="B11" s="73" t="s">
        <v>22</v>
      </c>
      <c r="C11" s="17"/>
      <c r="D11" s="18"/>
      <c r="E11" s="18"/>
      <c r="F11" s="21" t="s">
        <v>21</v>
      </c>
      <c r="G11" s="74"/>
    </row>
    <row r="12" spans="2:9">
      <c r="B12" s="68" t="s">
        <v>39</v>
      </c>
      <c r="C12" s="215"/>
      <c r="D12" s="215"/>
      <c r="E12" s="13">
        <f>C12-D12</f>
        <v>0</v>
      </c>
      <c r="F12" s="14" t="s">
        <v>99</v>
      </c>
      <c r="G12" s="220"/>
    </row>
    <row r="13" spans="2:9">
      <c r="B13" s="68" t="s">
        <v>49</v>
      </c>
      <c r="C13" s="215"/>
      <c r="D13" s="215"/>
      <c r="E13" s="13">
        <f t="shared" ref="E13:E18" si="0">C13-D13</f>
        <v>0</v>
      </c>
      <c r="F13" s="14" t="s">
        <v>103</v>
      </c>
      <c r="G13" s="220"/>
    </row>
    <row r="14" spans="2:9">
      <c r="B14" s="68" t="s">
        <v>50</v>
      </c>
      <c r="C14" s="215"/>
      <c r="D14" s="215"/>
      <c r="E14" s="13">
        <f t="shared" si="0"/>
        <v>0</v>
      </c>
      <c r="F14" s="14" t="s">
        <v>68</v>
      </c>
      <c r="G14" s="220"/>
    </row>
    <row r="15" spans="2:9">
      <c r="B15" s="68" t="s">
        <v>67</v>
      </c>
      <c r="C15" s="215"/>
      <c r="D15" s="215"/>
      <c r="E15" s="13">
        <f t="shared" si="0"/>
        <v>0</v>
      </c>
      <c r="F15" s="14" t="s">
        <v>69</v>
      </c>
      <c r="G15" s="220"/>
    </row>
    <row r="16" spans="2:9">
      <c r="B16" s="68" t="s">
        <v>66</v>
      </c>
      <c r="C16" s="217"/>
      <c r="D16" s="217"/>
      <c r="E16" s="13">
        <f t="shared" si="0"/>
        <v>0</v>
      </c>
      <c r="F16" s="14" t="s">
        <v>37</v>
      </c>
      <c r="G16" s="220"/>
    </row>
    <row r="17" spans="2:7">
      <c r="B17" s="68" t="s">
        <v>101</v>
      </c>
      <c r="C17" s="217"/>
      <c r="D17" s="217"/>
      <c r="E17" s="13">
        <f t="shared" si="0"/>
        <v>0</v>
      </c>
      <c r="F17" s="14" t="s">
        <v>38</v>
      </c>
      <c r="G17" s="221"/>
    </row>
    <row r="18" spans="2:7">
      <c r="B18" s="68" t="s">
        <v>23</v>
      </c>
      <c r="C18" s="218"/>
      <c r="D18" s="219"/>
      <c r="E18" s="13">
        <f t="shared" si="0"/>
        <v>0</v>
      </c>
      <c r="F18" s="14"/>
      <c r="G18" s="75"/>
    </row>
    <row r="19" spans="2:7" s="6" customFormat="1">
      <c r="B19" s="71" t="s">
        <v>46</v>
      </c>
      <c r="C19" s="12">
        <f>SUM(C12:C18)</f>
        <v>0</v>
      </c>
      <c r="D19" s="12">
        <f>SUM(D12:D18)</f>
        <v>0</v>
      </c>
      <c r="E19" s="12">
        <f>SUM(E12:E18)</f>
        <v>0</v>
      </c>
      <c r="F19" s="15" t="s">
        <v>46</v>
      </c>
      <c r="G19" s="76">
        <f>SUM(G12:G16)</f>
        <v>0</v>
      </c>
    </row>
    <row r="20" spans="2:7" s="6" customFormat="1" ht="16.5" thickBot="1">
      <c r="B20" s="77" t="s">
        <v>33</v>
      </c>
      <c r="C20" s="78">
        <f>SUM(C10+C19)</f>
        <v>0</v>
      </c>
      <c r="D20" s="78">
        <f>SUM(D10+D19)</f>
        <v>0</v>
      </c>
      <c r="E20" s="78">
        <f>SUM(E10+E19)</f>
        <v>0</v>
      </c>
      <c r="F20" s="79" t="s">
        <v>33</v>
      </c>
      <c r="G20" s="80">
        <f>G10+G19</f>
        <v>0</v>
      </c>
    </row>
  </sheetData>
  <sheetProtection sheet="1"/>
  <mergeCells count="1">
    <mergeCell ref="B3:G3"/>
  </mergeCells>
  <phoneticPr fontId="0" type="noConversion"/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47"/>
  <sheetViews>
    <sheetView showGridLines="0" showZeros="0" workbookViewId="0">
      <selection activeCell="I1" sqref="I1"/>
    </sheetView>
  </sheetViews>
  <sheetFormatPr baseColWidth="10" defaultRowHeight="15.75"/>
  <cols>
    <col min="1" max="1" width="3.7109375" style="30" customWidth="1"/>
    <col min="2" max="2" width="33.7109375" style="30" customWidth="1"/>
    <col min="3" max="8" width="12.7109375" style="30" customWidth="1"/>
    <col min="9" max="9" width="12.7109375" style="40" customWidth="1"/>
    <col min="10" max="16384" width="11.42578125" style="30"/>
  </cols>
  <sheetData>
    <row r="1" spans="2:9" ht="16.5" thickBot="1">
      <c r="B1" s="32"/>
      <c r="E1" s="32"/>
      <c r="F1" s="41"/>
      <c r="G1" s="33"/>
      <c r="H1" s="8" t="s">
        <v>122</v>
      </c>
      <c r="I1" s="57"/>
    </row>
    <row r="2" spans="2:9">
      <c r="B2" s="54" t="s">
        <v>74</v>
      </c>
      <c r="C2" s="222"/>
      <c r="E2" s="32"/>
      <c r="F2" s="41"/>
      <c r="G2" s="33"/>
      <c r="H2" s="42"/>
    </row>
    <row r="3" spans="2:9">
      <c r="B3" s="55" t="s">
        <v>105</v>
      </c>
      <c r="C3" s="223"/>
      <c r="E3" s="32"/>
      <c r="F3" s="41"/>
      <c r="G3" s="33"/>
      <c r="H3" s="42"/>
    </row>
    <row r="4" spans="2:9">
      <c r="B4" s="55" t="s">
        <v>106</v>
      </c>
      <c r="C4" s="223"/>
    </row>
    <row r="5" spans="2:9" ht="16.5" thickBot="1">
      <c r="B5" s="56" t="s">
        <v>1</v>
      </c>
      <c r="C5" s="224"/>
      <c r="D5" s="51"/>
    </row>
    <row r="6" spans="2:9" ht="16.5" thickBot="1">
      <c r="D6" s="51"/>
    </row>
    <row r="7" spans="2:9" s="40" customFormat="1" ht="16.5" thickBot="1">
      <c r="B7" s="256" t="s">
        <v>123</v>
      </c>
      <c r="C7" s="257"/>
      <c r="D7" s="257"/>
      <c r="E7" s="257"/>
      <c r="F7" s="257"/>
      <c r="G7" s="257"/>
      <c r="H7" s="257"/>
      <c r="I7" s="258"/>
    </row>
    <row r="8" spans="2:9" s="40" customFormat="1">
      <c r="B8" s="81" t="s">
        <v>0</v>
      </c>
      <c r="C8" s="82" t="s">
        <v>10</v>
      </c>
      <c r="D8" s="82" t="s">
        <v>11</v>
      </c>
      <c r="E8" s="82" t="s">
        <v>12</v>
      </c>
      <c r="F8" s="82" t="s">
        <v>13</v>
      </c>
      <c r="G8" s="82" t="s">
        <v>14</v>
      </c>
      <c r="H8" s="82" t="s">
        <v>15</v>
      </c>
      <c r="I8" s="83" t="s">
        <v>3</v>
      </c>
    </row>
    <row r="9" spans="2:9">
      <c r="B9" s="115" t="s">
        <v>104</v>
      </c>
      <c r="C9" s="225"/>
      <c r="D9" s="225"/>
      <c r="E9" s="225"/>
      <c r="F9" s="225"/>
      <c r="G9" s="225"/>
      <c r="H9" s="225"/>
      <c r="I9" s="114"/>
    </row>
    <row r="10" spans="2:9">
      <c r="B10" s="85" t="s">
        <v>89</v>
      </c>
      <c r="C10" s="61">
        <f t="shared" ref="C10:H10" si="0">$C$4/12*C9*pv</f>
        <v>0</v>
      </c>
      <c r="D10" s="61">
        <f t="shared" si="0"/>
        <v>0</v>
      </c>
      <c r="E10" s="61">
        <f t="shared" si="0"/>
        <v>0</v>
      </c>
      <c r="F10" s="61">
        <f t="shared" si="0"/>
        <v>0</v>
      </c>
      <c r="G10" s="61">
        <f t="shared" si="0"/>
        <v>0</v>
      </c>
      <c r="H10" s="61">
        <f t="shared" si="0"/>
        <v>0</v>
      </c>
      <c r="I10" s="86">
        <f>SUM(C10:H10)</f>
        <v>0</v>
      </c>
    </row>
    <row r="11" spans="2:9">
      <c r="B11" s="87" t="s">
        <v>75</v>
      </c>
      <c r="C11" s="46">
        <f t="shared" ref="C11:H11" si="1">C10*tva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  <c r="I11" s="88">
        <f>SUM(C11:H11)</f>
        <v>0</v>
      </c>
    </row>
    <row r="12" spans="2:9">
      <c r="B12" s="87" t="s">
        <v>2</v>
      </c>
      <c r="C12" s="46">
        <f t="shared" ref="C12:H12" si="2">C10*(1+tva)</f>
        <v>0</v>
      </c>
      <c r="D12" s="46">
        <f t="shared" si="2"/>
        <v>0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88">
        <f>SUM(C12:H12)</f>
        <v>0</v>
      </c>
    </row>
    <row r="13" spans="2:9">
      <c r="B13" s="109" t="s">
        <v>80</v>
      </c>
      <c r="C13" s="29">
        <f>C12</f>
        <v>0</v>
      </c>
      <c r="D13" s="29">
        <f>C13+D12</f>
        <v>0</v>
      </c>
      <c r="E13" s="29">
        <f>D13+E12</f>
        <v>0</v>
      </c>
      <c r="F13" s="29">
        <f>F12</f>
        <v>0</v>
      </c>
      <c r="G13" s="29">
        <f>F13+G12</f>
        <v>0</v>
      </c>
      <c r="H13" s="37">
        <f>G13+H12</f>
        <v>0</v>
      </c>
      <c r="I13" s="89"/>
    </row>
    <row r="14" spans="2:9" ht="16.5" thickBot="1">
      <c r="B14" s="111" t="s">
        <v>81</v>
      </c>
      <c r="C14" s="90">
        <f>C10</f>
        <v>0</v>
      </c>
      <c r="D14" s="90">
        <f>D10+C14</f>
        <v>0</v>
      </c>
      <c r="E14" s="90">
        <f>E10+D14</f>
        <v>0</v>
      </c>
      <c r="F14" s="90">
        <f>F10+E14</f>
        <v>0</v>
      </c>
      <c r="G14" s="90">
        <f>G10+F14</f>
        <v>0</v>
      </c>
      <c r="H14" s="91">
        <f>H10+G14</f>
        <v>0</v>
      </c>
      <c r="I14" s="92"/>
    </row>
    <row r="15" spans="2:9" ht="16.5" thickBot="1">
      <c r="B15" s="43"/>
      <c r="C15" s="45"/>
      <c r="D15" s="45"/>
      <c r="E15" s="45"/>
      <c r="F15" s="45"/>
      <c r="G15" s="45"/>
      <c r="H15" s="45"/>
      <c r="I15" s="36"/>
    </row>
    <row r="16" spans="2:9" s="40" customFormat="1" ht="16.5" thickBot="1">
      <c r="B16" s="256" t="s">
        <v>124</v>
      </c>
      <c r="C16" s="257"/>
      <c r="D16" s="257"/>
      <c r="E16" s="257"/>
      <c r="F16" s="257"/>
      <c r="G16" s="257"/>
      <c r="H16" s="257"/>
      <c r="I16" s="258"/>
    </row>
    <row r="17" spans="2:9" s="40" customFormat="1">
      <c r="B17" s="81" t="s">
        <v>0</v>
      </c>
      <c r="C17" s="82" t="s">
        <v>10</v>
      </c>
      <c r="D17" s="82" t="s">
        <v>11</v>
      </c>
      <c r="E17" s="82" t="s">
        <v>12</v>
      </c>
      <c r="F17" s="82" t="s">
        <v>13</v>
      </c>
      <c r="G17" s="82" t="s">
        <v>14</v>
      </c>
      <c r="H17" s="82" t="s">
        <v>15</v>
      </c>
      <c r="I17" s="93" t="s">
        <v>3</v>
      </c>
    </row>
    <row r="18" spans="2:9">
      <c r="B18" s="84" t="s">
        <v>110</v>
      </c>
      <c r="C18" s="61">
        <f>E10*$C$2</f>
        <v>0</v>
      </c>
      <c r="D18" s="61">
        <f>F10*$C$2</f>
        <v>0</v>
      </c>
      <c r="E18" s="61">
        <f>G10*$C$2</f>
        <v>0</v>
      </c>
      <c r="F18" s="61">
        <f>H10*$C$2</f>
        <v>0</v>
      </c>
      <c r="G18" s="61">
        <f>C4/12*1.1*$C$2*pv</f>
        <v>0</v>
      </c>
      <c r="H18" s="61">
        <f>C4/12*1.05*$C$2*pv</f>
        <v>0</v>
      </c>
      <c r="I18" s="86">
        <f>SUM(C18:H18)</f>
        <v>0</v>
      </c>
    </row>
    <row r="19" spans="2:9">
      <c r="B19" s="87" t="s">
        <v>76</v>
      </c>
      <c r="C19" s="46">
        <f t="shared" ref="C19:H19" si="3">C18*tva</f>
        <v>0</v>
      </c>
      <c r="D19" s="46">
        <f t="shared" si="3"/>
        <v>0</v>
      </c>
      <c r="E19" s="46">
        <f t="shared" si="3"/>
        <v>0</v>
      </c>
      <c r="F19" s="46">
        <f t="shared" si="3"/>
        <v>0</v>
      </c>
      <c r="G19" s="46">
        <f t="shared" si="3"/>
        <v>0</v>
      </c>
      <c r="H19" s="46">
        <f t="shared" si="3"/>
        <v>0</v>
      </c>
      <c r="I19" s="88">
        <f>SUM(C19:H19)</f>
        <v>0</v>
      </c>
    </row>
    <row r="20" spans="2:9">
      <c r="B20" s="87" t="s">
        <v>77</v>
      </c>
      <c r="C20" s="46">
        <f t="shared" ref="C20:H20" si="4">C18*(1+tva)</f>
        <v>0</v>
      </c>
      <c r="D20" s="46">
        <f t="shared" si="4"/>
        <v>0</v>
      </c>
      <c r="E20" s="46">
        <f t="shared" si="4"/>
        <v>0</v>
      </c>
      <c r="F20" s="46">
        <f t="shared" si="4"/>
        <v>0</v>
      </c>
      <c r="G20" s="46">
        <f t="shared" si="4"/>
        <v>0</v>
      </c>
      <c r="H20" s="46">
        <f t="shared" si="4"/>
        <v>0</v>
      </c>
      <c r="I20" s="88">
        <f>SUM(C20:H20)</f>
        <v>0</v>
      </c>
    </row>
    <row r="21" spans="2:9">
      <c r="B21" s="109" t="s">
        <v>78</v>
      </c>
      <c r="C21" s="29">
        <f>C20</f>
        <v>0</v>
      </c>
      <c r="D21" s="29">
        <f>C21+D20</f>
        <v>0</v>
      </c>
      <c r="E21" s="29">
        <f>D21+E20</f>
        <v>0</v>
      </c>
      <c r="F21" s="29">
        <f>F20</f>
        <v>0</v>
      </c>
      <c r="G21" s="29">
        <f>F21+G20</f>
        <v>0</v>
      </c>
      <c r="H21" s="37">
        <f>G21+H20</f>
        <v>0</v>
      </c>
      <c r="I21" s="89"/>
    </row>
    <row r="22" spans="2:9" ht="16.5" thickBot="1">
      <c r="B22" s="111" t="s">
        <v>79</v>
      </c>
      <c r="C22" s="90">
        <f>C18</f>
        <v>0</v>
      </c>
      <c r="D22" s="90">
        <f>D18+C22</f>
        <v>0</v>
      </c>
      <c r="E22" s="90">
        <f>E18+D22</f>
        <v>0</v>
      </c>
      <c r="F22" s="90">
        <f>F18+E22</f>
        <v>0</v>
      </c>
      <c r="G22" s="90">
        <f>G18+F22</f>
        <v>0</v>
      </c>
      <c r="H22" s="91">
        <f>H18+G22</f>
        <v>0</v>
      </c>
      <c r="I22" s="92"/>
    </row>
    <row r="23" spans="2:9" ht="16.5" thickBot="1">
      <c r="B23" s="43"/>
      <c r="C23" s="44"/>
      <c r="D23" s="44"/>
      <c r="E23" s="44"/>
      <c r="F23" s="44"/>
      <c r="G23" s="44"/>
      <c r="H23" s="44"/>
      <c r="I23" s="36"/>
    </row>
    <row r="24" spans="2:9" s="40" customFormat="1" ht="16.5" thickBot="1">
      <c r="B24" s="259" t="s">
        <v>125</v>
      </c>
      <c r="C24" s="260"/>
      <c r="D24" s="260"/>
      <c r="E24" s="260"/>
      <c r="F24" s="260"/>
      <c r="G24" s="260"/>
      <c r="H24" s="260"/>
      <c r="I24" s="261"/>
    </row>
    <row r="25" spans="2:9" s="40" customFormat="1">
      <c r="B25" s="81" t="s">
        <v>0</v>
      </c>
      <c r="C25" s="82" t="s">
        <v>10</v>
      </c>
      <c r="D25" s="82" t="s">
        <v>11</v>
      </c>
      <c r="E25" s="82" t="s">
        <v>12</v>
      </c>
      <c r="F25" s="82" t="s">
        <v>13</v>
      </c>
      <c r="G25" s="82" t="s">
        <v>14</v>
      </c>
      <c r="H25" s="82" t="s">
        <v>15</v>
      </c>
      <c r="I25" s="83" t="s">
        <v>3</v>
      </c>
    </row>
    <row r="26" spans="2:9">
      <c r="B26" s="94" t="s">
        <v>118</v>
      </c>
      <c r="C26" s="226"/>
      <c r="D26" s="226"/>
      <c r="E26" s="226"/>
      <c r="F26" s="226"/>
      <c r="G26" s="226"/>
      <c r="H26" s="226"/>
      <c r="I26" s="95">
        <f t="shared" ref="I26:I32" si="5">SUM(C26:H26)</f>
        <v>0</v>
      </c>
    </row>
    <row r="27" spans="2:9">
      <c r="B27" s="96" t="s">
        <v>90</v>
      </c>
      <c r="C27" s="227"/>
      <c r="D27" s="227"/>
      <c r="E27" s="227"/>
      <c r="F27" s="227"/>
      <c r="G27" s="227"/>
      <c r="H27" s="227"/>
      <c r="I27" s="97">
        <f t="shared" si="5"/>
        <v>0</v>
      </c>
    </row>
    <row r="28" spans="2:9">
      <c r="B28" s="96" t="s">
        <v>107</v>
      </c>
      <c r="C28" s="227"/>
      <c r="D28" s="227"/>
      <c r="E28" s="227"/>
      <c r="F28" s="227"/>
      <c r="G28" s="227"/>
      <c r="H28" s="227"/>
      <c r="I28" s="97">
        <f t="shared" si="5"/>
        <v>0</v>
      </c>
    </row>
    <row r="29" spans="2:9" ht="31.5">
      <c r="B29" s="85" t="s">
        <v>129</v>
      </c>
      <c r="C29" s="227"/>
      <c r="D29" s="227"/>
      <c r="E29" s="227"/>
      <c r="F29" s="227"/>
      <c r="G29" s="227"/>
      <c r="H29" s="228"/>
      <c r="I29" s="98">
        <f t="shared" si="5"/>
        <v>0</v>
      </c>
    </row>
    <row r="30" spans="2:9" ht="15.75" customHeight="1">
      <c r="B30" s="85" t="s">
        <v>127</v>
      </c>
      <c r="C30" s="227"/>
      <c r="D30" s="227"/>
      <c r="E30" s="229"/>
      <c r="F30" s="227"/>
      <c r="G30" s="227"/>
      <c r="H30" s="227"/>
      <c r="I30" s="97">
        <f t="shared" si="5"/>
        <v>0</v>
      </c>
    </row>
    <row r="31" spans="2:9">
      <c r="B31" s="85" t="s">
        <v>128</v>
      </c>
      <c r="C31" s="229"/>
      <c r="D31" s="227"/>
      <c r="E31" s="227"/>
      <c r="F31" s="227"/>
      <c r="G31" s="227"/>
      <c r="H31" s="227"/>
      <c r="I31" s="97">
        <f t="shared" si="5"/>
        <v>0</v>
      </c>
    </row>
    <row r="32" spans="2:9" ht="15.75" customHeight="1">
      <c r="B32" s="87" t="s">
        <v>91</v>
      </c>
      <c r="C32" s="230"/>
      <c r="D32" s="230"/>
      <c r="E32" s="230"/>
      <c r="F32" s="230"/>
      <c r="G32" s="230"/>
      <c r="H32" s="230"/>
      <c r="I32" s="99">
        <f t="shared" si="5"/>
        <v>0</v>
      </c>
    </row>
    <row r="33" spans="2:10">
      <c r="B33" s="112" t="s">
        <v>3</v>
      </c>
      <c r="C33" s="29">
        <f>SUM(C26:C32)</f>
        <v>0</v>
      </c>
      <c r="D33" s="29">
        <f>SUM(D26:D32)</f>
        <v>0</v>
      </c>
      <c r="E33" s="29">
        <f t="shared" ref="E33:G33" si="6">SUM(E26:E32)</f>
        <v>0</v>
      </c>
      <c r="F33" s="29">
        <f t="shared" si="6"/>
        <v>0</v>
      </c>
      <c r="G33" s="29">
        <f t="shared" si="6"/>
        <v>0</v>
      </c>
      <c r="H33" s="29">
        <f>SUM(H26:H32)</f>
        <v>0</v>
      </c>
      <c r="I33" s="100">
        <f>SUM(I26:I32)</f>
        <v>0</v>
      </c>
    </row>
    <row r="34" spans="2:10" ht="16.5" thickBot="1">
      <c r="B34" s="113" t="s">
        <v>9</v>
      </c>
      <c r="C34" s="101">
        <f>C33</f>
        <v>0</v>
      </c>
      <c r="D34" s="101">
        <f>C34+D33</f>
        <v>0</v>
      </c>
      <c r="E34" s="101">
        <f>D34+E33</f>
        <v>0</v>
      </c>
      <c r="F34" s="101">
        <f>E34+F33</f>
        <v>0</v>
      </c>
      <c r="G34" s="101">
        <f>F34+G33</f>
        <v>0</v>
      </c>
      <c r="H34" s="102">
        <f>G34+H33</f>
        <v>0</v>
      </c>
      <c r="I34" s="103"/>
    </row>
    <row r="35" spans="2:10" ht="16.5" thickBot="1">
      <c r="B35" s="47"/>
      <c r="C35" s="2"/>
      <c r="D35" s="2"/>
      <c r="E35" s="2"/>
      <c r="F35" s="2"/>
      <c r="G35" s="2"/>
      <c r="H35" s="2"/>
      <c r="I35" s="7"/>
    </row>
    <row r="36" spans="2:10" s="40" customFormat="1" ht="16.5" thickBot="1">
      <c r="B36" s="259" t="s">
        <v>126</v>
      </c>
      <c r="C36" s="260"/>
      <c r="D36" s="260"/>
      <c r="E36" s="260"/>
      <c r="F36" s="260"/>
      <c r="G36" s="260"/>
      <c r="H36" s="260"/>
      <c r="I36" s="261"/>
    </row>
    <row r="37" spans="2:10" s="40" customFormat="1">
      <c r="B37" s="104" t="s">
        <v>0</v>
      </c>
      <c r="C37" s="82" t="s">
        <v>10</v>
      </c>
      <c r="D37" s="82" t="s">
        <v>11</v>
      </c>
      <c r="E37" s="82" t="s">
        <v>12</v>
      </c>
      <c r="F37" s="82" t="s">
        <v>13</v>
      </c>
      <c r="G37" s="82" t="s">
        <v>14</v>
      </c>
      <c r="H37" s="82" t="s">
        <v>15</v>
      </c>
      <c r="I37" s="83" t="s">
        <v>34</v>
      </c>
    </row>
    <row r="38" spans="2:10">
      <c r="B38" s="84" t="s">
        <v>8</v>
      </c>
      <c r="C38" s="61">
        <f>C11</f>
        <v>0</v>
      </c>
      <c r="D38" s="61">
        <f t="shared" ref="D38:H38" si="7">D11</f>
        <v>0</v>
      </c>
      <c r="E38" s="61">
        <f t="shared" si="7"/>
        <v>0</v>
      </c>
      <c r="F38" s="61">
        <f t="shared" si="7"/>
        <v>0</v>
      </c>
      <c r="G38" s="61">
        <f t="shared" si="7"/>
        <v>0</v>
      </c>
      <c r="H38" s="61">
        <f t="shared" si="7"/>
        <v>0</v>
      </c>
      <c r="I38" s="105"/>
    </row>
    <row r="39" spans="2:10">
      <c r="B39" s="85" t="s">
        <v>92</v>
      </c>
      <c r="C39" s="227"/>
      <c r="D39" s="227"/>
      <c r="E39" s="227"/>
      <c r="F39" s="227"/>
      <c r="G39" s="227"/>
      <c r="H39" s="227"/>
      <c r="I39" s="106"/>
    </row>
    <row r="40" spans="2:10" ht="15.75" customHeight="1">
      <c r="B40" s="85" t="s">
        <v>111</v>
      </c>
      <c r="C40" s="48">
        <f>C19</f>
        <v>0</v>
      </c>
      <c r="D40" s="48">
        <f t="shared" ref="D40:H40" si="8">D19</f>
        <v>0</v>
      </c>
      <c r="E40" s="48">
        <f t="shared" si="8"/>
        <v>0</v>
      </c>
      <c r="F40" s="48">
        <f t="shared" si="8"/>
        <v>0</v>
      </c>
      <c r="G40" s="48">
        <f t="shared" si="8"/>
        <v>0</v>
      </c>
      <c r="H40" s="48">
        <f t="shared" si="8"/>
        <v>0</v>
      </c>
      <c r="I40" s="106"/>
    </row>
    <row r="41" spans="2:10">
      <c r="B41" s="85" t="s">
        <v>82</v>
      </c>
      <c r="C41" s="48">
        <f t="shared" ref="C41:H41" si="9">C28*0.12</f>
        <v>0</v>
      </c>
      <c r="D41" s="48">
        <f t="shared" si="9"/>
        <v>0</v>
      </c>
      <c r="E41" s="48">
        <f t="shared" si="9"/>
        <v>0</v>
      </c>
      <c r="F41" s="48">
        <f t="shared" si="9"/>
        <v>0</v>
      </c>
      <c r="G41" s="48">
        <f t="shared" si="9"/>
        <v>0</v>
      </c>
      <c r="H41" s="48">
        <f t="shared" si="9"/>
        <v>0</v>
      </c>
      <c r="I41" s="106"/>
    </row>
    <row r="42" spans="2:10" ht="15.75" customHeight="1">
      <c r="B42" s="85" t="s">
        <v>48</v>
      </c>
      <c r="C42" s="227"/>
      <c r="D42" s="227"/>
      <c r="E42" s="227"/>
      <c r="F42" s="227"/>
      <c r="G42" s="227"/>
      <c r="H42" s="231"/>
      <c r="I42" s="106"/>
      <c r="J42" s="53"/>
    </row>
    <row r="43" spans="2:10">
      <c r="B43" s="87" t="s">
        <v>93</v>
      </c>
      <c r="C43" s="46"/>
      <c r="D43" s="46">
        <f>C45</f>
        <v>0</v>
      </c>
      <c r="E43" s="46">
        <f>D45</f>
        <v>0</v>
      </c>
      <c r="F43" s="46">
        <f>E45</f>
        <v>0</v>
      </c>
      <c r="G43" s="46">
        <f>F45</f>
        <v>0</v>
      </c>
      <c r="H43" s="46">
        <f>G45</f>
        <v>0</v>
      </c>
      <c r="I43" s="106"/>
    </row>
    <row r="44" spans="2:10">
      <c r="B44" s="109" t="s">
        <v>88</v>
      </c>
      <c r="C44" s="29">
        <f t="shared" ref="C44:H44" si="10">C38+C39-C40-C41-C42-C43</f>
        <v>0</v>
      </c>
      <c r="D44" s="29">
        <f t="shared" si="10"/>
        <v>0</v>
      </c>
      <c r="E44" s="29">
        <f t="shared" si="10"/>
        <v>0</v>
      </c>
      <c r="F44" s="29">
        <f t="shared" si="10"/>
        <v>0</v>
      </c>
      <c r="G44" s="29">
        <f t="shared" si="10"/>
        <v>0</v>
      </c>
      <c r="H44" s="29">
        <f t="shared" si="10"/>
        <v>0</v>
      </c>
      <c r="I44" s="106"/>
    </row>
    <row r="45" spans="2:10">
      <c r="B45" s="110" t="s">
        <v>94</v>
      </c>
      <c r="C45" s="34">
        <f t="shared" ref="C45:H45" si="11">IF(SUM(C38:C39)&lt;SUM(C40:C43),SUM(C40:C43)-SUM(C38:C39),0)</f>
        <v>0</v>
      </c>
      <c r="D45" s="34">
        <f t="shared" si="11"/>
        <v>0</v>
      </c>
      <c r="E45" s="34">
        <f t="shared" si="11"/>
        <v>0</v>
      </c>
      <c r="F45" s="34">
        <f t="shared" si="11"/>
        <v>0</v>
      </c>
      <c r="G45" s="34">
        <f t="shared" si="11"/>
        <v>0</v>
      </c>
      <c r="H45" s="38">
        <f t="shared" si="11"/>
        <v>0</v>
      </c>
      <c r="I45" s="107"/>
    </row>
    <row r="46" spans="2:10" ht="16.5" thickBot="1">
      <c r="B46" s="111" t="s">
        <v>84</v>
      </c>
      <c r="C46" s="90"/>
      <c r="D46" s="90">
        <f t="shared" ref="D46:I46" si="12">C44</f>
        <v>0</v>
      </c>
      <c r="E46" s="90">
        <f t="shared" si="12"/>
        <v>0</v>
      </c>
      <c r="F46" s="90">
        <f t="shared" si="12"/>
        <v>0</v>
      </c>
      <c r="G46" s="90">
        <f t="shared" si="12"/>
        <v>0</v>
      </c>
      <c r="H46" s="91">
        <f t="shared" si="12"/>
        <v>0</v>
      </c>
      <c r="I46" s="108">
        <f t="shared" si="12"/>
        <v>0</v>
      </c>
    </row>
    <row r="99" spans="2:6">
      <c r="B99" s="2"/>
      <c r="C99" s="2"/>
      <c r="D99" s="262"/>
      <c r="E99" s="262"/>
      <c r="F99" s="2"/>
    </row>
    <row r="100" spans="2:6">
      <c r="C100" s="39"/>
    </row>
    <row r="101" spans="2:6">
      <c r="C101" s="39"/>
      <c r="E101" s="39"/>
      <c r="F101" s="39"/>
    </row>
    <row r="102" spans="2:6">
      <c r="C102" s="39"/>
      <c r="F102" s="39"/>
    </row>
    <row r="103" spans="2:6">
      <c r="C103" s="39"/>
      <c r="F103" s="39"/>
    </row>
    <row r="104" spans="2:6">
      <c r="C104" s="39"/>
      <c r="F104" s="39"/>
    </row>
    <row r="105" spans="2:6">
      <c r="C105" s="39"/>
      <c r="F105" s="39"/>
    </row>
    <row r="106" spans="2:6">
      <c r="C106" s="39"/>
      <c r="F106" s="39"/>
    </row>
    <row r="107" spans="2:6">
      <c r="C107" s="39"/>
      <c r="F107" s="39"/>
    </row>
    <row r="108" spans="2:6">
      <c r="C108" s="39"/>
      <c r="F108" s="39"/>
    </row>
    <row r="109" spans="2:6">
      <c r="C109" s="39"/>
      <c r="F109" s="39"/>
    </row>
    <row r="110" spans="2:6">
      <c r="C110" s="39"/>
      <c r="F110" s="39"/>
    </row>
    <row r="111" spans="2:6">
      <c r="C111" s="39"/>
      <c r="F111" s="39"/>
    </row>
    <row r="112" spans="2:6">
      <c r="C112" s="39"/>
      <c r="F112" s="39"/>
    </row>
    <row r="113" spans="2:7">
      <c r="C113" s="39"/>
      <c r="F113" s="39"/>
    </row>
    <row r="114" spans="2:7">
      <c r="C114" s="39"/>
      <c r="F114" s="39"/>
    </row>
    <row r="115" spans="2:7">
      <c r="C115" s="39"/>
      <c r="F115" s="39"/>
    </row>
    <row r="116" spans="2:7">
      <c r="C116" s="39"/>
      <c r="F116" s="39"/>
    </row>
    <row r="117" spans="2:7">
      <c r="C117" s="39"/>
      <c r="F117" s="39"/>
    </row>
    <row r="118" spans="2:7">
      <c r="C118" s="39"/>
      <c r="F118" s="39"/>
    </row>
    <row r="119" spans="2:7">
      <c r="C119" s="39"/>
      <c r="E119" s="39"/>
      <c r="F119" s="39"/>
      <c r="G119" s="39"/>
    </row>
    <row r="120" spans="2:7">
      <c r="C120" s="39"/>
      <c r="F120" s="39"/>
    </row>
    <row r="121" spans="2:7">
      <c r="B121" s="49"/>
      <c r="C121" s="50"/>
      <c r="F121" s="39"/>
    </row>
    <row r="122" spans="2:7">
      <c r="C122" s="39"/>
      <c r="F122" s="39"/>
    </row>
    <row r="123" spans="2:7">
      <c r="C123" s="39"/>
      <c r="E123" s="39"/>
      <c r="F123" s="39"/>
    </row>
    <row r="131" spans="2:5">
      <c r="B131" s="2"/>
      <c r="D131" s="262"/>
      <c r="E131" s="262"/>
    </row>
    <row r="132" spans="2:5">
      <c r="E132" s="39"/>
    </row>
    <row r="133" spans="2:5">
      <c r="E133" s="39"/>
    </row>
    <row r="134" spans="2:5">
      <c r="E134" s="39"/>
    </row>
    <row r="135" spans="2:5">
      <c r="E135" s="39"/>
    </row>
    <row r="136" spans="2:5">
      <c r="E136" s="39"/>
    </row>
    <row r="137" spans="2:5">
      <c r="E137" s="39"/>
    </row>
    <row r="138" spans="2:5">
      <c r="E138" s="39"/>
    </row>
    <row r="139" spans="2:5">
      <c r="E139" s="39"/>
    </row>
    <row r="140" spans="2:5">
      <c r="E140" s="39"/>
    </row>
    <row r="141" spans="2:5">
      <c r="E141" s="39"/>
    </row>
    <row r="142" spans="2:5">
      <c r="E142" s="39"/>
    </row>
    <row r="143" spans="2:5">
      <c r="E143" s="39"/>
    </row>
    <row r="144" spans="2:5">
      <c r="E144" s="39"/>
    </row>
    <row r="145" spans="5:5">
      <c r="E145" s="39"/>
    </row>
    <row r="146" spans="5:5">
      <c r="E146" s="39"/>
    </row>
    <row r="147" spans="5:5">
      <c r="E147" s="39"/>
    </row>
  </sheetData>
  <sheetProtection sheet="1"/>
  <mergeCells count="6">
    <mergeCell ref="B7:I7"/>
    <mergeCell ref="B36:I36"/>
    <mergeCell ref="B24:I24"/>
    <mergeCell ref="B16:I16"/>
    <mergeCell ref="D131:E131"/>
    <mergeCell ref="D99:E99"/>
  </mergeCells>
  <phoneticPr fontId="0" type="noConversion"/>
  <printOptions horizontalCentered="1" verticalCentered="1"/>
  <pageMargins left="0" right="0" top="0" bottom="0" header="0.51181102362204722" footer="0.51181102362204722"/>
  <pageSetup paperSize="9" orientation="landscape" horizontalDpi="4294967294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P40"/>
  <sheetViews>
    <sheetView showGridLines="0" showZeros="0" workbookViewId="0">
      <selection activeCell="J1" sqref="J1"/>
    </sheetView>
  </sheetViews>
  <sheetFormatPr baseColWidth="10" defaultRowHeight="15.75"/>
  <cols>
    <col min="1" max="1" width="3.7109375" style="30" customWidth="1"/>
    <col min="2" max="2" width="21.7109375" style="30" customWidth="1"/>
    <col min="3" max="9" width="12.7109375" style="30" customWidth="1"/>
    <col min="10" max="10" width="12.7109375" style="40" customWidth="1"/>
    <col min="11" max="12" width="19" style="30" bestFit="1" customWidth="1"/>
    <col min="13" max="16384" width="11.42578125" style="30"/>
  </cols>
  <sheetData>
    <row r="1" spans="2:12" ht="16.5" thickBot="1">
      <c r="B1" s="35"/>
      <c r="C1" s="35"/>
      <c r="D1" s="35"/>
      <c r="E1" s="3"/>
      <c r="F1" s="118"/>
      <c r="G1" s="52"/>
      <c r="H1" s="1"/>
      <c r="I1" s="8" t="s">
        <v>122</v>
      </c>
      <c r="J1" s="57"/>
    </row>
    <row r="2" spans="2:12" ht="16.5" thickBot="1">
      <c r="D2" s="2"/>
      <c r="E2" s="42"/>
      <c r="F2" s="2"/>
      <c r="G2" s="2"/>
      <c r="H2" s="119"/>
    </row>
    <row r="3" spans="2:12" ht="16.5" thickBot="1">
      <c r="B3" s="267" t="s">
        <v>142</v>
      </c>
      <c r="C3" s="268"/>
      <c r="D3" s="268"/>
      <c r="E3" s="268"/>
      <c r="F3" s="268"/>
      <c r="G3" s="268"/>
      <c r="H3" s="268"/>
      <c r="I3" s="268"/>
      <c r="J3" s="269"/>
    </row>
    <row r="4" spans="2:12" s="40" customFormat="1">
      <c r="B4" s="124" t="s">
        <v>0</v>
      </c>
      <c r="C4" s="125" t="s">
        <v>10</v>
      </c>
      <c r="D4" s="125" t="s">
        <v>11</v>
      </c>
      <c r="E4" s="125" t="s">
        <v>12</v>
      </c>
      <c r="F4" s="125" t="s">
        <v>13</v>
      </c>
      <c r="G4" s="125" t="s">
        <v>14</v>
      </c>
      <c r="H4" s="125" t="s">
        <v>15</v>
      </c>
      <c r="I4" s="126" t="s">
        <v>34</v>
      </c>
      <c r="J4" s="127" t="s">
        <v>73</v>
      </c>
      <c r="K4" s="7"/>
      <c r="L4" s="7"/>
    </row>
    <row r="5" spans="2:12">
      <c r="B5" s="128" t="s">
        <v>86</v>
      </c>
      <c r="C5" s="232"/>
      <c r="D5" s="232"/>
      <c r="E5" s="232"/>
      <c r="F5" s="233"/>
      <c r="G5" s="233"/>
      <c r="H5" s="233"/>
      <c r="I5" s="233"/>
      <c r="J5" s="129">
        <f>SUM(C5:I5)</f>
        <v>0</v>
      </c>
      <c r="K5" s="2"/>
      <c r="L5" s="2"/>
    </row>
    <row r="6" spans="2:12">
      <c r="B6" s="130" t="s">
        <v>130</v>
      </c>
      <c r="C6" s="227"/>
      <c r="D6" s="227"/>
      <c r="E6" s="227"/>
      <c r="F6" s="227"/>
      <c r="G6" s="227"/>
      <c r="H6" s="227"/>
      <c r="I6" s="227"/>
      <c r="J6" s="97">
        <f t="shared" ref="J6:J11" si="0">SUM(C6:I6)</f>
        <v>0</v>
      </c>
      <c r="K6" s="117"/>
      <c r="L6" s="117"/>
    </row>
    <row r="7" spans="2:12">
      <c r="B7" s="130" t="s">
        <v>131</v>
      </c>
      <c r="C7" s="227"/>
      <c r="D7" s="227"/>
      <c r="E7" s="227"/>
      <c r="F7" s="227"/>
      <c r="G7" s="227"/>
      <c r="H7" s="227"/>
      <c r="I7" s="227"/>
      <c r="J7" s="97">
        <f t="shared" si="0"/>
        <v>0</v>
      </c>
      <c r="K7" s="117"/>
      <c r="L7" s="117"/>
    </row>
    <row r="8" spans="2:12">
      <c r="B8" s="130" t="s">
        <v>132</v>
      </c>
      <c r="C8" s="227"/>
      <c r="D8" s="227"/>
      <c r="E8" s="227"/>
      <c r="F8" s="227"/>
      <c r="G8" s="227"/>
      <c r="H8" s="227"/>
      <c r="I8" s="227"/>
      <c r="J8" s="97">
        <f t="shared" si="0"/>
        <v>0</v>
      </c>
      <c r="K8" s="117"/>
      <c r="L8" s="117"/>
    </row>
    <row r="9" spans="2:12">
      <c r="B9" s="130" t="s">
        <v>133</v>
      </c>
      <c r="C9" s="227"/>
      <c r="D9" s="227"/>
      <c r="E9" s="227"/>
      <c r="F9" s="227"/>
      <c r="G9" s="227"/>
      <c r="H9" s="227"/>
      <c r="I9" s="227"/>
      <c r="J9" s="97">
        <f t="shared" si="0"/>
        <v>0</v>
      </c>
      <c r="K9" s="117"/>
      <c r="L9" s="117"/>
    </row>
    <row r="10" spans="2:12">
      <c r="B10" s="130" t="s">
        <v>134</v>
      </c>
      <c r="C10" s="227"/>
      <c r="D10" s="227"/>
      <c r="E10" s="227"/>
      <c r="F10" s="227"/>
      <c r="G10" s="227"/>
      <c r="H10" s="227"/>
      <c r="I10" s="227"/>
      <c r="J10" s="97">
        <f t="shared" si="0"/>
        <v>0</v>
      </c>
      <c r="K10" s="117"/>
      <c r="L10" s="117"/>
    </row>
    <row r="11" spans="2:12">
      <c r="B11" s="131" t="s">
        <v>135</v>
      </c>
      <c r="C11" s="230"/>
      <c r="D11" s="230"/>
      <c r="E11" s="230"/>
      <c r="F11" s="230"/>
      <c r="G11" s="230"/>
      <c r="H11" s="230"/>
      <c r="I11" s="230"/>
      <c r="J11" s="99">
        <f t="shared" si="0"/>
        <v>0</v>
      </c>
      <c r="K11" s="117"/>
      <c r="L11" s="117"/>
    </row>
    <row r="12" spans="2:12" s="40" customFormat="1">
      <c r="B12" s="142" t="s">
        <v>3</v>
      </c>
      <c r="C12" s="34">
        <f>SUM(C5:C11)</f>
        <v>0</v>
      </c>
      <c r="D12" s="34">
        <f t="shared" ref="D12:I12" si="1">SUM(D5:D11)</f>
        <v>0</v>
      </c>
      <c r="E12" s="34">
        <f t="shared" si="1"/>
        <v>0</v>
      </c>
      <c r="F12" s="34">
        <f t="shared" si="1"/>
        <v>0</v>
      </c>
      <c r="G12" s="34">
        <f t="shared" si="1"/>
        <v>0</v>
      </c>
      <c r="H12" s="34">
        <f t="shared" si="1"/>
        <v>0</v>
      </c>
      <c r="I12" s="34">
        <f t="shared" si="1"/>
        <v>0</v>
      </c>
      <c r="J12" s="100">
        <f>SUM(J5:J11)</f>
        <v>0</v>
      </c>
      <c r="K12" s="122"/>
      <c r="L12" s="122"/>
    </row>
    <row r="13" spans="2:12" s="40" customFormat="1" ht="16.5" thickBot="1">
      <c r="B13" s="113" t="s">
        <v>9</v>
      </c>
      <c r="C13" s="101">
        <f>C12</f>
        <v>0</v>
      </c>
      <c r="D13" s="101">
        <f>C13+D12</f>
        <v>0</v>
      </c>
      <c r="E13" s="101">
        <f>D13+E12</f>
        <v>0</v>
      </c>
      <c r="F13" s="101">
        <f>E13+F12</f>
        <v>0</v>
      </c>
      <c r="G13" s="101">
        <f>F13+G12</f>
        <v>0</v>
      </c>
      <c r="H13" s="101">
        <f>G13+H12</f>
        <v>0</v>
      </c>
      <c r="I13" s="132"/>
      <c r="J13" s="133"/>
      <c r="K13" s="122"/>
      <c r="L13" s="122"/>
    </row>
    <row r="14" spans="2:12" ht="16.5" thickBot="1">
      <c r="C14" s="4"/>
      <c r="D14" s="4"/>
      <c r="E14" s="4"/>
      <c r="F14" s="4"/>
      <c r="G14" s="4"/>
      <c r="H14" s="4"/>
      <c r="I14" s="4"/>
      <c r="J14" s="9"/>
      <c r="K14" s="117"/>
      <c r="L14" s="117"/>
    </row>
    <row r="15" spans="2:12" ht="16.5" thickBot="1">
      <c r="B15" s="256" t="s">
        <v>143</v>
      </c>
      <c r="C15" s="257"/>
      <c r="D15" s="257"/>
      <c r="E15" s="257"/>
      <c r="F15" s="257"/>
      <c r="G15" s="257"/>
      <c r="H15" s="257"/>
      <c r="I15" s="257"/>
      <c r="J15" s="258"/>
      <c r="K15" s="117"/>
      <c r="L15" s="117"/>
    </row>
    <row r="16" spans="2:12" s="40" customFormat="1">
      <c r="B16" s="63" t="s">
        <v>0</v>
      </c>
      <c r="C16" s="64" t="s">
        <v>10</v>
      </c>
      <c r="D16" s="64" t="s">
        <v>11</v>
      </c>
      <c r="E16" s="64" t="s">
        <v>12</v>
      </c>
      <c r="F16" s="64" t="s">
        <v>13</v>
      </c>
      <c r="G16" s="64" t="s">
        <v>14</v>
      </c>
      <c r="H16" s="64" t="s">
        <v>15</v>
      </c>
      <c r="I16" s="64" t="s">
        <v>34</v>
      </c>
      <c r="J16" s="65" t="s">
        <v>73</v>
      </c>
      <c r="K16" s="122"/>
      <c r="L16" s="122"/>
    </row>
    <row r="17" spans="2:16">
      <c r="B17" s="134" t="s">
        <v>87</v>
      </c>
      <c r="C17" s="234"/>
      <c r="D17" s="234"/>
      <c r="E17" s="234"/>
      <c r="F17" s="234"/>
      <c r="G17" s="235"/>
      <c r="H17" s="235"/>
      <c r="I17" s="236"/>
      <c r="J17" s="135">
        <f>SUM(C17:H17)</f>
        <v>0</v>
      </c>
      <c r="K17" s="117"/>
      <c r="L17" s="117"/>
    </row>
    <row r="18" spans="2:16">
      <c r="B18" s="136" t="s">
        <v>136</v>
      </c>
      <c r="C18" s="215"/>
      <c r="D18" s="215"/>
      <c r="E18" s="215"/>
      <c r="F18" s="215"/>
      <c r="G18" s="215"/>
      <c r="H18" s="215"/>
      <c r="I18" s="215"/>
      <c r="J18" s="98">
        <f t="shared" ref="J18:J23" si="2">SUM(C18:I18)</f>
        <v>0</v>
      </c>
      <c r="K18" s="117"/>
      <c r="L18" s="117"/>
    </row>
    <row r="19" spans="2:16">
      <c r="B19" s="136" t="s">
        <v>137</v>
      </c>
      <c r="C19" s="215"/>
      <c r="D19" s="215"/>
      <c r="E19" s="215"/>
      <c r="F19" s="215"/>
      <c r="G19" s="215"/>
      <c r="H19" s="215"/>
      <c r="I19" s="215"/>
      <c r="J19" s="98">
        <f t="shared" si="2"/>
        <v>0</v>
      </c>
      <c r="K19" s="117"/>
      <c r="L19" s="117"/>
    </row>
    <row r="20" spans="2:16">
      <c r="B20" s="136" t="s">
        <v>138</v>
      </c>
      <c r="C20" s="215"/>
      <c r="D20" s="215"/>
      <c r="E20" s="215"/>
      <c r="F20" s="215"/>
      <c r="G20" s="215"/>
      <c r="H20" s="215"/>
      <c r="I20" s="215"/>
      <c r="J20" s="98">
        <f t="shared" si="2"/>
        <v>0</v>
      </c>
      <c r="K20" s="117"/>
      <c r="L20" s="117"/>
    </row>
    <row r="21" spans="2:16">
      <c r="B21" s="136" t="s">
        <v>139</v>
      </c>
      <c r="C21" s="215"/>
      <c r="D21" s="215"/>
      <c r="E21" s="215"/>
      <c r="F21" s="215"/>
      <c r="G21" s="215"/>
      <c r="H21" s="215"/>
      <c r="I21" s="215"/>
      <c r="J21" s="98">
        <f t="shared" si="2"/>
        <v>0</v>
      </c>
      <c r="K21" s="117"/>
      <c r="L21" s="117"/>
    </row>
    <row r="22" spans="2:16">
      <c r="B22" s="136" t="s">
        <v>140</v>
      </c>
      <c r="C22" s="215"/>
      <c r="D22" s="215"/>
      <c r="E22" s="215"/>
      <c r="F22" s="215"/>
      <c r="G22" s="215"/>
      <c r="H22" s="215"/>
      <c r="I22" s="215"/>
      <c r="J22" s="98">
        <f t="shared" si="2"/>
        <v>0</v>
      </c>
      <c r="K22" s="117"/>
      <c r="L22" s="117"/>
    </row>
    <row r="23" spans="2:16">
      <c r="B23" s="137" t="s">
        <v>141</v>
      </c>
      <c r="C23" s="237"/>
      <c r="D23" s="237"/>
      <c r="E23" s="237"/>
      <c r="F23" s="237"/>
      <c r="G23" s="237"/>
      <c r="H23" s="237"/>
      <c r="I23" s="237"/>
      <c r="J23" s="138">
        <f t="shared" si="2"/>
        <v>0</v>
      </c>
      <c r="K23" s="117"/>
      <c r="L23" s="117"/>
    </row>
    <row r="24" spans="2:16" s="40" customFormat="1">
      <c r="B24" s="143" t="s">
        <v>3</v>
      </c>
      <c r="C24" s="11">
        <f t="shared" ref="C24:J24" si="3">SUM(C17:C23)</f>
        <v>0</v>
      </c>
      <c r="D24" s="11">
        <f t="shared" si="3"/>
        <v>0</v>
      </c>
      <c r="E24" s="11">
        <f t="shared" si="3"/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72">
        <f t="shared" si="3"/>
        <v>0</v>
      </c>
      <c r="K24" s="122"/>
      <c r="L24" s="122"/>
    </row>
    <row r="25" spans="2:16" s="40" customFormat="1" ht="16.5" thickBot="1">
      <c r="B25" s="144" t="s">
        <v>9</v>
      </c>
      <c r="C25" s="139">
        <f>C24</f>
        <v>0</v>
      </c>
      <c r="D25" s="139">
        <f>C25+D24</f>
        <v>0</v>
      </c>
      <c r="E25" s="139">
        <f>D25+E24</f>
        <v>0</v>
      </c>
      <c r="F25" s="139">
        <f>E25+F24</f>
        <v>0</v>
      </c>
      <c r="G25" s="139">
        <f>F25+G24</f>
        <v>0</v>
      </c>
      <c r="H25" s="139">
        <f>G25+H24</f>
        <v>0</v>
      </c>
      <c r="I25" s="140"/>
      <c r="J25" s="141"/>
      <c r="K25" s="122"/>
      <c r="L25" s="122"/>
    </row>
    <row r="26" spans="2:16" ht="16.5" thickBot="1">
      <c r="C26" s="4"/>
      <c r="D26" s="4"/>
      <c r="E26" s="4"/>
      <c r="F26" s="4"/>
      <c r="G26" s="4"/>
      <c r="H26" s="4"/>
      <c r="I26" s="121"/>
      <c r="J26" s="6"/>
      <c r="K26" s="117"/>
      <c r="L26" s="117"/>
    </row>
    <row r="27" spans="2:16" ht="15.75" customHeight="1" thickBot="1">
      <c r="B27" s="259" t="s">
        <v>144</v>
      </c>
      <c r="C27" s="260"/>
      <c r="D27" s="260"/>
      <c r="E27" s="260"/>
      <c r="F27" s="260"/>
      <c r="G27" s="260"/>
      <c r="H27" s="260"/>
      <c r="I27" s="260"/>
      <c r="J27" s="261"/>
    </row>
    <row r="28" spans="2:16">
      <c r="B28" s="270" t="s">
        <v>0</v>
      </c>
      <c r="C28" s="271"/>
      <c r="D28" s="125" t="s">
        <v>10</v>
      </c>
      <c r="E28" s="125" t="s">
        <v>11</v>
      </c>
      <c r="F28" s="125" t="s">
        <v>12</v>
      </c>
      <c r="G28" s="125" t="s">
        <v>13</v>
      </c>
      <c r="H28" s="125" t="s">
        <v>14</v>
      </c>
      <c r="I28" s="125" t="s">
        <v>15</v>
      </c>
      <c r="J28" s="127" t="s">
        <v>34</v>
      </c>
      <c r="K28" s="33"/>
      <c r="L28" s="2"/>
    </row>
    <row r="29" spans="2:16">
      <c r="B29" s="147" t="s">
        <v>117</v>
      </c>
      <c r="C29" s="146"/>
      <c r="D29" s="232"/>
      <c r="E29" s="238"/>
      <c r="F29" s="239"/>
      <c r="G29" s="240"/>
      <c r="H29" s="233"/>
      <c r="I29" s="232"/>
      <c r="J29" s="241"/>
      <c r="K29" s="33"/>
      <c r="L29" s="2"/>
    </row>
    <row r="30" spans="2:16">
      <c r="B30" s="265" t="s">
        <v>116</v>
      </c>
      <c r="C30" s="266"/>
      <c r="D30" s="227"/>
      <c r="E30" s="227"/>
      <c r="F30" s="227"/>
      <c r="G30" s="227"/>
      <c r="H30" s="227"/>
      <c r="I30" s="227"/>
      <c r="J30" s="242"/>
      <c r="K30" s="31"/>
      <c r="L30" s="117"/>
      <c r="M30" s="117"/>
      <c r="N30" s="117"/>
      <c r="O30" s="117"/>
      <c r="P30" s="117"/>
    </row>
    <row r="31" spans="2:16">
      <c r="B31" s="263" t="s">
        <v>85</v>
      </c>
      <c r="C31" s="264"/>
      <c r="D31" s="227"/>
      <c r="E31" s="227"/>
      <c r="F31" s="227"/>
      <c r="G31" s="227"/>
      <c r="H31" s="227"/>
      <c r="I31" s="227"/>
      <c r="J31" s="243"/>
      <c r="K31" s="31"/>
      <c r="L31" s="117"/>
      <c r="M31" s="117"/>
      <c r="N31" s="117"/>
      <c r="O31" s="117"/>
      <c r="P31" s="117"/>
    </row>
    <row r="32" spans="2:16">
      <c r="B32" s="263" t="s">
        <v>107</v>
      </c>
      <c r="C32" s="264"/>
      <c r="D32" s="227"/>
      <c r="E32" s="227"/>
      <c r="F32" s="227"/>
      <c r="G32" s="227"/>
      <c r="H32" s="227"/>
      <c r="I32" s="227"/>
      <c r="J32" s="242"/>
      <c r="K32" s="31"/>
      <c r="L32" s="117"/>
      <c r="M32" s="117"/>
      <c r="N32" s="117"/>
      <c r="O32" s="117"/>
      <c r="P32" s="117"/>
    </row>
    <row r="33" spans="2:16">
      <c r="B33" s="263" t="s">
        <v>107</v>
      </c>
      <c r="C33" s="264"/>
      <c r="D33" s="227"/>
      <c r="E33" s="227"/>
      <c r="F33" s="227"/>
      <c r="G33" s="227"/>
      <c r="H33" s="227"/>
      <c r="I33" s="227"/>
      <c r="J33" s="243"/>
      <c r="K33" s="31"/>
      <c r="L33" s="117"/>
      <c r="M33" s="117"/>
      <c r="N33" s="117"/>
      <c r="O33" s="117"/>
      <c r="P33" s="117"/>
    </row>
    <row r="34" spans="2:16">
      <c r="B34" s="263" t="s">
        <v>115</v>
      </c>
      <c r="C34" s="264"/>
      <c r="D34" s="227"/>
      <c r="E34" s="227"/>
      <c r="F34" s="227"/>
      <c r="G34" s="231"/>
      <c r="H34" s="244"/>
      <c r="I34" s="244"/>
      <c r="J34" s="245"/>
      <c r="K34" s="31"/>
      <c r="L34" s="117"/>
      <c r="M34" s="117"/>
      <c r="N34" s="117"/>
      <c r="O34" s="117"/>
      <c r="P34" s="117"/>
    </row>
    <row r="35" spans="2:16">
      <c r="B35" s="263" t="s">
        <v>109</v>
      </c>
      <c r="C35" s="264"/>
      <c r="D35" s="227"/>
      <c r="E35" s="227"/>
      <c r="F35" s="227"/>
      <c r="G35" s="229"/>
      <c r="H35" s="227"/>
      <c r="I35" s="227"/>
      <c r="J35" s="246"/>
      <c r="K35" s="31"/>
      <c r="L35" s="117"/>
      <c r="M35" s="117"/>
      <c r="N35" s="117"/>
      <c r="O35" s="117"/>
      <c r="P35" s="117"/>
    </row>
    <row r="36" spans="2:16">
      <c r="B36" s="263" t="s">
        <v>42</v>
      </c>
      <c r="C36" s="264"/>
      <c r="D36" s="227"/>
      <c r="E36" s="227"/>
      <c r="F36" s="227"/>
      <c r="G36" s="229"/>
      <c r="H36" s="227"/>
      <c r="I36" s="227"/>
      <c r="J36" s="246"/>
      <c r="K36" s="31"/>
      <c r="L36" s="117"/>
      <c r="M36" s="117"/>
      <c r="N36" s="117"/>
      <c r="O36" s="117"/>
      <c r="P36" s="117"/>
    </row>
    <row r="37" spans="2:16">
      <c r="B37" s="263" t="s">
        <v>108</v>
      </c>
      <c r="C37" s="264"/>
      <c r="D37" s="227"/>
      <c r="E37" s="227"/>
      <c r="F37" s="227"/>
      <c r="G37" s="229"/>
      <c r="H37" s="227"/>
      <c r="I37" s="227"/>
      <c r="J37" s="242"/>
      <c r="K37" s="31"/>
      <c r="L37" s="117"/>
      <c r="M37" s="117"/>
      <c r="N37" s="117"/>
      <c r="O37" s="117"/>
      <c r="P37" s="117"/>
    </row>
    <row r="38" spans="2:16">
      <c r="B38" s="274" t="s">
        <v>83</v>
      </c>
      <c r="C38" s="275"/>
      <c r="D38" s="230"/>
      <c r="E38" s="46">
        <f>'Budgets Ventes Achats TVA'!D46</f>
        <v>0</v>
      </c>
      <c r="F38" s="46">
        <f>'Budgets Ventes Achats TVA'!E46</f>
        <v>0</v>
      </c>
      <c r="G38" s="46">
        <f>'Budgets Ventes Achats TVA'!F46</f>
        <v>0</v>
      </c>
      <c r="H38" s="46">
        <f>'Budgets Ventes Achats TVA'!G46</f>
        <v>0</v>
      </c>
      <c r="I38" s="46">
        <f>'Budgets Ventes Achats TVA'!H46</f>
        <v>0</v>
      </c>
      <c r="J38" s="151">
        <f>'Budgets Ventes Achats TVA'!I46</f>
        <v>0</v>
      </c>
      <c r="K38" s="31"/>
      <c r="L38" s="117"/>
      <c r="M38" s="117"/>
      <c r="N38" s="117"/>
      <c r="O38" s="117"/>
      <c r="P38" s="117"/>
    </row>
    <row r="39" spans="2:16" s="40" customFormat="1">
      <c r="B39" s="276" t="s">
        <v>3</v>
      </c>
      <c r="C39" s="277"/>
      <c r="D39" s="34">
        <f t="shared" ref="D39:I39" si="4">SUM(D29:D38)</f>
        <v>0</v>
      </c>
      <c r="E39" s="34">
        <f t="shared" si="4"/>
        <v>0</v>
      </c>
      <c r="F39" s="34">
        <f t="shared" si="4"/>
        <v>0</v>
      </c>
      <c r="G39" s="34">
        <f t="shared" si="4"/>
        <v>0</v>
      </c>
      <c r="H39" s="34">
        <f t="shared" si="4"/>
        <v>0</v>
      </c>
      <c r="I39" s="34">
        <f t="shared" si="4"/>
        <v>0</v>
      </c>
      <c r="J39" s="148"/>
      <c r="K39" s="123"/>
      <c r="L39" s="122"/>
      <c r="M39" s="122"/>
      <c r="N39" s="122"/>
      <c r="O39" s="122"/>
      <c r="P39" s="122"/>
    </row>
    <row r="40" spans="2:16" s="40" customFormat="1" ht="16.5" thickBot="1">
      <c r="B40" s="272" t="s">
        <v>9</v>
      </c>
      <c r="C40" s="273"/>
      <c r="D40" s="149">
        <f t="shared" ref="D40" si="5">D39</f>
        <v>0</v>
      </c>
      <c r="E40" s="149">
        <f>D40+E39</f>
        <v>0</v>
      </c>
      <c r="F40" s="149">
        <f t="shared" ref="F40:I40" si="6">E40+F39</f>
        <v>0</v>
      </c>
      <c r="G40" s="149">
        <f t="shared" si="6"/>
        <v>0</v>
      </c>
      <c r="H40" s="149">
        <f t="shared" si="6"/>
        <v>0</v>
      </c>
      <c r="I40" s="149">
        <f t="shared" si="6"/>
        <v>0</v>
      </c>
      <c r="J40" s="150"/>
      <c r="K40" s="122"/>
      <c r="L40" s="122"/>
      <c r="M40" s="122"/>
      <c r="N40" s="122"/>
      <c r="O40" s="122"/>
      <c r="P40" s="122"/>
    </row>
  </sheetData>
  <sheetProtection sheet="1"/>
  <mergeCells count="15">
    <mergeCell ref="B33:C33"/>
    <mergeCell ref="B39:C39"/>
    <mergeCell ref="B37:C37"/>
    <mergeCell ref="B40:C40"/>
    <mergeCell ref="B38:C38"/>
    <mergeCell ref="B36:C36"/>
    <mergeCell ref="B35:C35"/>
    <mergeCell ref="B34:C34"/>
    <mergeCell ref="B32:C32"/>
    <mergeCell ref="B31:C31"/>
    <mergeCell ref="B30:C30"/>
    <mergeCell ref="B3:J3"/>
    <mergeCell ref="B15:J15"/>
    <mergeCell ref="B27:J27"/>
    <mergeCell ref="B28:C28"/>
  </mergeCells>
  <phoneticPr fontId="0" type="noConversion"/>
  <pageMargins left="7.874015748031496E-2" right="7.874015748031496E-2" top="0.19685039370078741" bottom="0.19685039370078741" header="0.51181102362204722" footer="0.51181102362204722"/>
  <pageSetup paperSize="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I8"/>
  <sheetViews>
    <sheetView showGridLines="0" showZeros="0" workbookViewId="0">
      <selection activeCell="B2" sqref="B2:I2"/>
    </sheetView>
  </sheetViews>
  <sheetFormatPr baseColWidth="10" defaultRowHeight="15.75"/>
  <cols>
    <col min="1" max="1" width="3.7109375" style="32" customWidth="1"/>
    <col min="2" max="2" width="18.7109375" style="32" customWidth="1"/>
    <col min="3" max="9" width="12.7109375" style="32" customWidth="1"/>
    <col min="10" max="16384" width="11.42578125" style="32"/>
  </cols>
  <sheetData>
    <row r="1" spans="2:9" ht="16.5" thickBot="1">
      <c r="D1" s="120"/>
    </row>
    <row r="2" spans="2:9" ht="16.5" thickBot="1">
      <c r="B2" s="267" t="s">
        <v>145</v>
      </c>
      <c r="C2" s="268"/>
      <c r="D2" s="268"/>
      <c r="E2" s="268"/>
      <c r="F2" s="268"/>
      <c r="G2" s="268"/>
      <c r="H2" s="268"/>
      <c r="I2" s="269"/>
    </row>
    <row r="3" spans="2:9">
      <c r="B3" s="124" t="s">
        <v>0</v>
      </c>
      <c r="C3" s="125" t="s">
        <v>10</v>
      </c>
      <c r="D3" s="125" t="s">
        <v>11</v>
      </c>
      <c r="E3" s="125" t="s">
        <v>12</v>
      </c>
      <c r="F3" s="125" t="s">
        <v>13</v>
      </c>
      <c r="G3" s="125" t="s">
        <v>14</v>
      </c>
      <c r="H3" s="125" t="s">
        <v>15</v>
      </c>
      <c r="I3" s="127" t="s">
        <v>34</v>
      </c>
    </row>
    <row r="4" spans="2:9">
      <c r="B4" s="94" t="s">
        <v>4</v>
      </c>
      <c r="C4" s="61">
        <f>'Bilan N'!E18</f>
        <v>0</v>
      </c>
      <c r="D4" s="61">
        <f>C7</f>
        <v>0</v>
      </c>
      <c r="E4" s="61">
        <f>D7</f>
        <v>0</v>
      </c>
      <c r="F4" s="61">
        <f>E7</f>
        <v>0</v>
      </c>
      <c r="G4" s="61">
        <f>F7</f>
        <v>0</v>
      </c>
      <c r="H4" s="61">
        <f>G7</f>
        <v>0</v>
      </c>
      <c r="I4" s="152"/>
    </row>
    <row r="5" spans="2:9">
      <c r="B5" s="96" t="s">
        <v>5</v>
      </c>
      <c r="C5" s="48">
        <f>'Encaissements Décaissements'!C12</f>
        <v>0</v>
      </c>
      <c r="D5" s="48">
        <f>'Encaissements Décaissements'!D12</f>
        <v>0</v>
      </c>
      <c r="E5" s="48">
        <f>'Encaissements Décaissements'!E12</f>
        <v>0</v>
      </c>
      <c r="F5" s="48">
        <f>'Encaissements Décaissements'!F12</f>
        <v>0</v>
      </c>
      <c r="G5" s="48">
        <f>'Encaissements Décaissements'!G12</f>
        <v>0</v>
      </c>
      <c r="H5" s="48">
        <f>'Encaissements Décaissements'!H12</f>
        <v>0</v>
      </c>
      <c r="I5" s="152"/>
    </row>
    <row r="6" spans="2:9">
      <c r="B6" s="153" t="s">
        <v>6</v>
      </c>
      <c r="C6" s="46">
        <f>'Encaissements Décaissements'!C24+'Encaissements Décaissements'!D39</f>
        <v>0</v>
      </c>
      <c r="D6" s="46">
        <f>'Encaissements Décaissements'!D24+'Encaissements Décaissements'!E39</f>
        <v>0</v>
      </c>
      <c r="E6" s="46">
        <f>'Encaissements Décaissements'!E24+'Encaissements Décaissements'!F39</f>
        <v>0</v>
      </c>
      <c r="F6" s="46">
        <f>'Encaissements Décaissements'!F24+'Encaissements Décaissements'!G39</f>
        <v>0</v>
      </c>
      <c r="G6" s="46">
        <f>'Encaissements Décaissements'!G24+'Encaissements Décaissements'!H39</f>
        <v>0</v>
      </c>
      <c r="H6" s="46">
        <f>'Encaissements Décaissements'!H24+'Encaissements Décaissements'!I39</f>
        <v>0</v>
      </c>
      <c r="I6" s="152"/>
    </row>
    <row r="7" spans="2:9" ht="16.5" thickBot="1">
      <c r="B7" s="113" t="s">
        <v>7</v>
      </c>
      <c r="C7" s="101">
        <f t="shared" ref="C7:H7" si="0">C4+C5-C6</f>
        <v>0</v>
      </c>
      <c r="D7" s="101">
        <f t="shared" si="0"/>
        <v>0</v>
      </c>
      <c r="E7" s="101">
        <f t="shared" si="0"/>
        <v>0</v>
      </c>
      <c r="F7" s="101">
        <f t="shared" si="0"/>
        <v>0</v>
      </c>
      <c r="G7" s="101">
        <f t="shared" si="0"/>
        <v>0</v>
      </c>
      <c r="H7" s="101">
        <f t="shared" si="0"/>
        <v>0</v>
      </c>
      <c r="I7" s="154">
        <f>H7</f>
        <v>0</v>
      </c>
    </row>
    <row r="8" spans="2:9">
      <c r="H8" s="35"/>
      <c r="I8" s="35"/>
    </row>
  </sheetData>
  <sheetProtection sheet="1"/>
  <mergeCells count="1">
    <mergeCell ref="B2:I2"/>
  </mergeCells>
  <phoneticPr fontId="0" type="noConversion"/>
  <conditionalFormatting sqref="C7:I7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" right="0" top="0.59055118110236227" bottom="0.59055118110236227" header="0.51181102362204722" footer="0.51181102362204722"/>
  <pageSetup paperSize="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I23"/>
  <sheetViews>
    <sheetView showGridLines="0" showZeros="0" workbookViewId="0">
      <selection activeCell="E1" sqref="E1"/>
    </sheetView>
  </sheetViews>
  <sheetFormatPr baseColWidth="10" defaultRowHeight="15.75"/>
  <cols>
    <col min="1" max="1" width="3.7109375" style="30" customWidth="1"/>
    <col min="2" max="2" width="40.7109375" style="30" customWidth="1"/>
    <col min="3" max="3" width="12.7109375" style="155" customWidth="1"/>
    <col min="4" max="4" width="40.7109375" style="30" customWidth="1"/>
    <col min="5" max="5" width="12.7109375" style="155" customWidth="1"/>
    <col min="6" max="16384" width="11.42578125" style="30"/>
  </cols>
  <sheetData>
    <row r="1" spans="2:9" ht="16.5" thickBot="1">
      <c r="B1" s="35"/>
      <c r="C1" s="35"/>
      <c r="D1" s="8" t="s">
        <v>122</v>
      </c>
      <c r="E1" s="57"/>
    </row>
    <row r="2" spans="2:9" ht="16.5" thickBot="1">
      <c r="B2" s="32"/>
      <c r="C2" s="32"/>
      <c r="D2" s="2"/>
      <c r="E2" s="1"/>
    </row>
    <row r="3" spans="2:9" ht="16.5" thickBot="1">
      <c r="B3" s="267" t="s">
        <v>147</v>
      </c>
      <c r="C3" s="268"/>
      <c r="D3" s="268"/>
      <c r="E3" s="269"/>
    </row>
    <row r="4" spans="2:9">
      <c r="B4" s="124" t="s">
        <v>30</v>
      </c>
      <c r="C4" s="125" t="s">
        <v>70</v>
      </c>
      <c r="D4" s="125" t="s">
        <v>31</v>
      </c>
      <c r="E4" s="127" t="s">
        <v>70</v>
      </c>
    </row>
    <row r="5" spans="2:9" s="40" customFormat="1">
      <c r="B5" s="167" t="s">
        <v>52</v>
      </c>
      <c r="C5" s="160"/>
      <c r="D5" s="156" t="s">
        <v>53</v>
      </c>
      <c r="E5" s="168"/>
    </row>
    <row r="6" spans="2:9">
      <c r="B6" s="169" t="s">
        <v>54</v>
      </c>
      <c r="C6" s="161"/>
      <c r="D6" s="157" t="s">
        <v>58</v>
      </c>
      <c r="E6" s="170"/>
    </row>
    <row r="7" spans="2:9">
      <c r="B7" s="85" t="s">
        <v>55</v>
      </c>
      <c r="C7" s="162"/>
      <c r="D7" s="59" t="s">
        <v>71</v>
      </c>
      <c r="E7" s="171">
        <f>'Budgets Ventes Achats TVA'!I10</f>
        <v>0</v>
      </c>
    </row>
    <row r="8" spans="2:9">
      <c r="B8" s="85" t="s">
        <v>40</v>
      </c>
      <c r="C8" s="162">
        <f>'Budgets Ventes Achats TVA'!I18</f>
        <v>0</v>
      </c>
      <c r="D8" s="59" t="s">
        <v>149</v>
      </c>
      <c r="E8" s="249"/>
    </row>
    <row r="9" spans="2:9">
      <c r="B9" s="85" t="s">
        <v>146</v>
      </c>
      <c r="C9" s="247"/>
      <c r="D9" s="62" t="s">
        <v>72</v>
      </c>
      <c r="E9" s="172"/>
    </row>
    <row r="10" spans="2:9">
      <c r="B10" s="85" t="s">
        <v>56</v>
      </c>
      <c r="C10" s="163">
        <f>SUM('Budgets Ventes Achats TVA'!I28:I28)</f>
        <v>0</v>
      </c>
      <c r="D10" s="59" t="s">
        <v>61</v>
      </c>
      <c r="E10" s="172"/>
    </row>
    <row r="11" spans="2:9">
      <c r="B11" s="85" t="s">
        <v>119</v>
      </c>
      <c r="C11" s="163">
        <f>'Budgets Ventes Achats TVA'!I26</f>
        <v>0</v>
      </c>
      <c r="D11" s="59"/>
      <c r="E11" s="172"/>
    </row>
    <row r="12" spans="2:9">
      <c r="B12" s="85" t="s">
        <v>43</v>
      </c>
      <c r="C12" s="163">
        <f>'Budgets Ventes Achats TVA'!I27</f>
        <v>0</v>
      </c>
      <c r="D12" s="59"/>
      <c r="E12" s="172"/>
      <c r="I12" s="53"/>
    </row>
    <row r="13" spans="2:9">
      <c r="B13" s="85" t="s">
        <v>42</v>
      </c>
      <c r="C13" s="247"/>
      <c r="D13" s="59"/>
      <c r="E13" s="172"/>
    </row>
    <row r="14" spans="2:9">
      <c r="B14" s="85" t="s">
        <v>41</v>
      </c>
      <c r="C14" s="163">
        <f>SUM('Budgets Ventes Achats TVA'!I29:I31)</f>
        <v>0</v>
      </c>
      <c r="D14" s="59"/>
      <c r="E14" s="172"/>
    </row>
    <row r="15" spans="2:9">
      <c r="B15" s="85" t="s">
        <v>57</v>
      </c>
      <c r="C15" s="163">
        <f>'Budgets Ventes Achats TVA'!I32</f>
        <v>0</v>
      </c>
      <c r="D15" s="59" t="s">
        <v>64</v>
      </c>
      <c r="E15" s="172"/>
    </row>
    <row r="16" spans="2:9">
      <c r="B16" s="85" t="s">
        <v>24</v>
      </c>
      <c r="C16" s="163"/>
      <c r="D16" s="59" t="s">
        <v>59</v>
      </c>
      <c r="E16" s="172"/>
    </row>
    <row r="17" spans="2:9" s="40" customFormat="1">
      <c r="B17" s="173" t="s">
        <v>62</v>
      </c>
      <c r="C17" s="164"/>
      <c r="D17" s="158" t="s">
        <v>63</v>
      </c>
      <c r="E17" s="174"/>
    </row>
    <row r="18" spans="2:9">
      <c r="B18" s="85" t="s">
        <v>32</v>
      </c>
      <c r="C18" s="248"/>
      <c r="D18" s="59" t="s">
        <v>60</v>
      </c>
      <c r="E18" s="172"/>
    </row>
    <row r="19" spans="2:9" s="40" customFormat="1">
      <c r="B19" s="173" t="s">
        <v>95</v>
      </c>
      <c r="C19" s="164"/>
      <c r="D19" s="158" t="s">
        <v>97</v>
      </c>
      <c r="E19" s="174"/>
    </row>
    <row r="20" spans="2:9">
      <c r="B20" s="87" t="s">
        <v>96</v>
      </c>
      <c r="C20" s="162">
        <v>0</v>
      </c>
      <c r="D20" s="60" t="s">
        <v>98</v>
      </c>
      <c r="E20" s="172">
        <v>0</v>
      </c>
    </row>
    <row r="21" spans="2:9" s="40" customFormat="1">
      <c r="B21" s="175" t="s">
        <v>25</v>
      </c>
      <c r="C21" s="166">
        <f>SUM(C6:C20)</f>
        <v>0</v>
      </c>
      <c r="D21" s="159" t="s">
        <v>26</v>
      </c>
      <c r="E21" s="176">
        <f>SUM(E6:E20)</f>
        <v>0</v>
      </c>
      <c r="F21" s="58"/>
      <c r="I21" s="58"/>
    </row>
    <row r="22" spans="2:9" s="40" customFormat="1">
      <c r="B22" s="175" t="s">
        <v>45</v>
      </c>
      <c r="C22" s="165">
        <f>IF(E21&gt;C21,E21-C21,0)</f>
        <v>0</v>
      </c>
      <c r="D22" s="159" t="s">
        <v>47</v>
      </c>
      <c r="E22" s="177">
        <f>IF(C21&gt;E21,C21-E21,0)</f>
        <v>0</v>
      </c>
      <c r="G22" s="58"/>
    </row>
    <row r="23" spans="2:9" s="40" customFormat="1" ht="16.5" thickBot="1">
      <c r="B23" s="178" t="s">
        <v>27</v>
      </c>
      <c r="C23" s="179">
        <f>C21+C22</f>
        <v>0</v>
      </c>
      <c r="D23" s="180" t="s">
        <v>27</v>
      </c>
      <c r="E23" s="181">
        <f>E21+E22</f>
        <v>0</v>
      </c>
    </row>
  </sheetData>
  <sheetProtection sheet="1"/>
  <mergeCells count="1">
    <mergeCell ref="B3:E3"/>
  </mergeCells>
  <phoneticPr fontId="0" type="noConversion"/>
  <conditionalFormatting sqref="C22">
    <cfRule type="cellIs" dxfId="3" priority="1" stopIfTrue="1" operator="greaterThan">
      <formula>0</formula>
    </cfRule>
  </conditionalFormatting>
  <conditionalFormatting sqref="E22">
    <cfRule type="cellIs" dxfId="2" priority="2" stopIfTrue="1" operator="greaterThan">
      <formula>0</formula>
    </cfRule>
  </conditionalFormatting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I32"/>
  <sheetViews>
    <sheetView showGridLines="0" showZeros="0" workbookViewId="0">
      <selection activeCell="G1" sqref="G1"/>
    </sheetView>
  </sheetViews>
  <sheetFormatPr baseColWidth="10" defaultRowHeight="12.75"/>
  <cols>
    <col min="1" max="1" width="3.7109375" style="116" customWidth="1"/>
    <col min="2" max="2" width="37.7109375" style="116" customWidth="1"/>
    <col min="3" max="5" width="12.7109375" style="182" customWidth="1"/>
    <col min="6" max="6" width="37.7109375" style="116" customWidth="1"/>
    <col min="7" max="7" width="12.7109375" style="182" customWidth="1"/>
    <col min="8" max="16384" width="11.42578125" style="116"/>
  </cols>
  <sheetData>
    <row r="1" spans="2:9" s="30" customFormat="1" ht="16.5" thickBot="1">
      <c r="C1" s="155"/>
      <c r="D1" s="155"/>
      <c r="E1" s="155"/>
      <c r="F1" s="8" t="s">
        <v>122</v>
      </c>
      <c r="G1" s="57"/>
    </row>
    <row r="2" spans="2:9" s="30" customFormat="1" ht="16.5" thickBot="1">
      <c r="C2" s="155"/>
      <c r="D2" s="155"/>
      <c r="E2" s="155"/>
      <c r="G2" s="155"/>
    </row>
    <row r="3" spans="2:9" s="30" customFormat="1" ht="16.5" thickBot="1">
      <c r="B3" s="256" t="s">
        <v>148</v>
      </c>
      <c r="C3" s="257"/>
      <c r="D3" s="257"/>
      <c r="E3" s="257"/>
      <c r="F3" s="257"/>
      <c r="G3" s="258"/>
    </row>
    <row r="4" spans="2:9" s="30" customFormat="1" ht="15.75">
      <c r="B4" s="63" t="s">
        <v>28</v>
      </c>
      <c r="C4" s="64" t="s">
        <v>35</v>
      </c>
      <c r="D4" s="64" t="s">
        <v>121</v>
      </c>
      <c r="E4" s="64" t="s">
        <v>36</v>
      </c>
      <c r="F4" s="64" t="s">
        <v>29</v>
      </c>
      <c r="G4" s="65" t="s">
        <v>70</v>
      </c>
    </row>
    <row r="5" spans="2:9" s="30" customFormat="1" ht="15.75">
      <c r="B5" s="195" t="s">
        <v>44</v>
      </c>
      <c r="C5" s="183"/>
      <c r="D5" s="212"/>
      <c r="E5" s="183"/>
      <c r="F5" s="22" t="s">
        <v>18</v>
      </c>
      <c r="G5" s="196"/>
    </row>
    <row r="6" spans="2:9" s="30" customFormat="1" ht="15.75">
      <c r="B6" s="197" t="s">
        <v>16</v>
      </c>
      <c r="C6" s="250"/>
      <c r="D6" s="251"/>
      <c r="E6" s="184">
        <f>C6-D6</f>
        <v>0</v>
      </c>
      <c r="F6" s="186" t="s">
        <v>19</v>
      </c>
      <c r="G6" s="198">
        <f>'Bilan N'!G6</f>
        <v>0</v>
      </c>
    </row>
    <row r="7" spans="2:9" s="30" customFormat="1" ht="15.75">
      <c r="B7" s="197" t="s">
        <v>17</v>
      </c>
      <c r="C7" s="250"/>
      <c r="D7" s="251"/>
      <c r="E7" s="184">
        <f>C7-D7</f>
        <v>0</v>
      </c>
      <c r="F7" s="186" t="s">
        <v>20</v>
      </c>
      <c r="G7" s="255"/>
    </row>
    <row r="8" spans="2:9" s="30" customFormat="1" ht="15.75">
      <c r="B8" s="197" t="s">
        <v>51</v>
      </c>
      <c r="C8" s="250"/>
      <c r="D8" s="251"/>
      <c r="E8" s="184">
        <f>C8-D8</f>
        <v>0</v>
      </c>
      <c r="F8" s="186" t="s">
        <v>65</v>
      </c>
      <c r="G8" s="255"/>
    </row>
    <row r="9" spans="2:9" s="40" customFormat="1" ht="15.75">
      <c r="B9" s="199"/>
      <c r="C9" s="191"/>
      <c r="E9" s="213"/>
      <c r="F9" s="23" t="s">
        <v>112</v>
      </c>
      <c r="G9" s="200">
        <f>E20-SUM(G6:G8)-G19</f>
        <v>0</v>
      </c>
      <c r="I9" s="58"/>
    </row>
    <row r="10" spans="2:9" s="40" customFormat="1" ht="15.75">
      <c r="B10" s="201" t="s">
        <v>46</v>
      </c>
      <c r="C10" s="145">
        <f>SUM(C6:C8)</f>
        <v>0</v>
      </c>
      <c r="D10" s="145">
        <f>SUM(D6:D8)</f>
        <v>0</v>
      </c>
      <c r="E10" s="145">
        <f>SUM(E6:E8)</f>
        <v>0</v>
      </c>
      <c r="F10" s="23" t="s">
        <v>46</v>
      </c>
      <c r="G10" s="202">
        <f>G6+G9</f>
        <v>0</v>
      </c>
    </row>
    <row r="11" spans="2:9" s="40" customFormat="1" ht="15.75">
      <c r="B11" s="203" t="s">
        <v>22</v>
      </c>
      <c r="C11" s="190"/>
      <c r="D11" s="189"/>
      <c r="E11" s="190"/>
      <c r="F11" s="194" t="s">
        <v>21</v>
      </c>
      <c r="G11" s="168"/>
      <c r="I11" s="58"/>
    </row>
    <row r="12" spans="2:9" s="30" customFormat="1" ht="15.75">
      <c r="B12" s="197" t="s">
        <v>39</v>
      </c>
      <c r="C12" s="250"/>
      <c r="D12" s="252"/>
      <c r="E12" s="185">
        <f t="shared" ref="E12:E16" si="0">C12-D12</f>
        <v>0</v>
      </c>
      <c r="F12" s="186" t="s">
        <v>113</v>
      </c>
      <c r="G12" s="255"/>
    </row>
    <row r="13" spans="2:9" s="30" customFormat="1" ht="15.75">
      <c r="B13" s="197" t="s">
        <v>49</v>
      </c>
      <c r="C13" s="250"/>
      <c r="D13" s="252"/>
      <c r="E13" s="185">
        <f t="shared" si="0"/>
        <v>0</v>
      </c>
      <c r="F13" s="186" t="s">
        <v>68</v>
      </c>
      <c r="G13" s="198">
        <f>'Encaissements Décaissements'!I24+'Encaissements Décaissements'!J33</f>
        <v>0</v>
      </c>
    </row>
    <row r="14" spans="2:9" s="30" customFormat="1" ht="15.75">
      <c r="B14" s="197" t="s">
        <v>50</v>
      </c>
      <c r="C14" s="250"/>
      <c r="D14" s="252"/>
      <c r="E14" s="185">
        <f t="shared" si="0"/>
        <v>0</v>
      </c>
      <c r="F14" s="186" t="s">
        <v>69</v>
      </c>
      <c r="G14" s="198">
        <f>'Budgets Ventes Achats TVA'!I46+'Encaissements Décaissements'!J31+'Encaissements Décaissements'!J35</f>
        <v>0</v>
      </c>
    </row>
    <row r="15" spans="2:9" s="30" customFormat="1" ht="15.75">
      <c r="B15" s="197" t="s">
        <v>67</v>
      </c>
      <c r="C15" s="250"/>
      <c r="D15" s="252"/>
      <c r="E15" s="185">
        <f t="shared" si="0"/>
        <v>0</v>
      </c>
      <c r="F15" s="186" t="s">
        <v>37</v>
      </c>
      <c r="G15" s="198"/>
    </row>
    <row r="16" spans="2:9" s="30" customFormat="1" ht="15.75">
      <c r="B16" s="197" t="s">
        <v>66</v>
      </c>
      <c r="C16" s="253"/>
      <c r="D16" s="254"/>
      <c r="E16" s="185">
        <f t="shared" si="0"/>
        <v>0</v>
      </c>
      <c r="F16" s="186" t="s">
        <v>38</v>
      </c>
      <c r="G16" s="198">
        <f>'Encaissements Décaissements'!J34</f>
        <v>0</v>
      </c>
    </row>
    <row r="17" spans="2:7" s="30" customFormat="1" ht="15.75">
      <c r="B17" s="197" t="s">
        <v>101</v>
      </c>
      <c r="C17" s="253"/>
      <c r="D17" s="254"/>
      <c r="E17" s="185">
        <f>C17-D17</f>
        <v>0</v>
      </c>
      <c r="G17" s="204"/>
    </row>
    <row r="18" spans="2:7" s="30" customFormat="1" ht="15.75">
      <c r="B18" s="197" t="s">
        <v>23</v>
      </c>
      <c r="C18" s="253"/>
      <c r="D18" s="254"/>
      <c r="E18" s="185">
        <f>C18-D18</f>
        <v>0</v>
      </c>
      <c r="G18" s="214"/>
    </row>
    <row r="19" spans="2:7" s="40" customFormat="1" ht="15.75">
      <c r="B19" s="201" t="s">
        <v>46</v>
      </c>
      <c r="C19" s="188">
        <f>SUM(C12:C18)</f>
        <v>0</v>
      </c>
      <c r="D19" s="188">
        <f>SUM(D12:D18)</f>
        <v>0</v>
      </c>
      <c r="E19" s="188">
        <f>SUM(E12:E18)</f>
        <v>0</v>
      </c>
      <c r="F19" s="187" t="s">
        <v>27</v>
      </c>
      <c r="G19" s="205">
        <f>SUM(G12:G16)</f>
        <v>0</v>
      </c>
    </row>
    <row r="20" spans="2:7" s="40" customFormat="1" ht="15.75">
      <c r="B20" s="206" t="s">
        <v>33</v>
      </c>
      <c r="C20" s="193">
        <f>SUM(C10+C19)</f>
        <v>0</v>
      </c>
      <c r="D20" s="192">
        <f>SUM(D10+D19)</f>
        <v>0</v>
      </c>
      <c r="E20" s="192">
        <f>SUM(E10+E19)</f>
        <v>0</v>
      </c>
      <c r="F20" s="20" t="s">
        <v>33</v>
      </c>
      <c r="G20" s="207">
        <f>E20</f>
        <v>0</v>
      </c>
    </row>
    <row r="21" spans="2:7" s="30" customFormat="1" ht="16.5" thickBot="1">
      <c r="B21" s="208"/>
      <c r="C21" s="209"/>
      <c r="D21" s="209"/>
      <c r="E21" s="210"/>
      <c r="F21" s="209" t="s">
        <v>114</v>
      </c>
      <c r="G21" s="211">
        <f>-Trésorerie!I7</f>
        <v>0</v>
      </c>
    </row>
    <row r="22" spans="2:7" s="30" customFormat="1" ht="16.5" thickBot="1">
      <c r="C22" s="155"/>
      <c r="D22" s="155"/>
      <c r="E22" s="155"/>
      <c r="G22" s="155"/>
    </row>
    <row r="23" spans="2:7" s="30" customFormat="1" ht="16.5" thickBot="1">
      <c r="B23" s="256" t="s">
        <v>100</v>
      </c>
      <c r="C23" s="257"/>
      <c r="D23" s="257"/>
      <c r="E23" s="257"/>
      <c r="F23" s="257"/>
      <c r="G23" s="258"/>
    </row>
    <row r="24" spans="2:7" s="30" customFormat="1" ht="15.75">
      <c r="B24" s="285"/>
      <c r="C24" s="286"/>
      <c r="D24" s="286"/>
      <c r="E24" s="286"/>
      <c r="F24" s="286"/>
      <c r="G24" s="287"/>
    </row>
    <row r="25" spans="2:7" s="30" customFormat="1" ht="15.75">
      <c r="B25" s="282"/>
      <c r="C25" s="283"/>
      <c r="D25" s="283"/>
      <c r="E25" s="283"/>
      <c r="F25" s="283"/>
      <c r="G25" s="284"/>
    </row>
    <row r="26" spans="2:7" s="30" customFormat="1" ht="32.25" customHeight="1">
      <c r="B26" s="282"/>
      <c r="C26" s="283"/>
      <c r="D26" s="283"/>
      <c r="E26" s="283"/>
      <c r="F26" s="283"/>
      <c r="G26" s="284"/>
    </row>
    <row r="27" spans="2:7" s="30" customFormat="1" ht="32.25" customHeight="1" thickBot="1">
      <c r="B27" s="279"/>
      <c r="C27" s="280"/>
      <c r="D27" s="280"/>
      <c r="E27" s="280"/>
      <c r="F27" s="280"/>
      <c r="G27" s="281"/>
    </row>
    <row r="28" spans="2:7" s="30" customFormat="1" ht="15.75">
      <c r="B28" s="278"/>
      <c r="C28" s="278"/>
      <c r="D28" s="278"/>
      <c r="E28" s="278"/>
      <c r="F28" s="278"/>
      <c r="G28" s="278"/>
    </row>
    <row r="29" spans="2:7" s="30" customFormat="1" ht="15.75">
      <c r="C29" s="155"/>
      <c r="D29" s="155"/>
      <c r="E29" s="155"/>
      <c r="G29" s="155"/>
    </row>
    <row r="30" spans="2:7" s="30" customFormat="1" ht="15.75">
      <c r="C30" s="155"/>
      <c r="D30" s="155"/>
      <c r="E30" s="155"/>
      <c r="G30" s="155"/>
    </row>
    <row r="31" spans="2:7" s="30" customFormat="1" ht="15.75">
      <c r="C31" s="155"/>
      <c r="D31" s="155"/>
      <c r="E31" s="155"/>
      <c r="G31" s="155"/>
    </row>
    <row r="32" spans="2:7" s="30" customFormat="1" ht="15.75">
      <c r="C32" s="155"/>
      <c r="D32" s="155"/>
      <c r="E32" s="155"/>
      <c r="G32" s="155"/>
    </row>
  </sheetData>
  <sheetProtection sheet="1"/>
  <mergeCells count="7">
    <mergeCell ref="B28:G28"/>
    <mergeCell ref="B27:G27"/>
    <mergeCell ref="B26:G26"/>
    <mergeCell ref="B3:G3"/>
    <mergeCell ref="B24:G24"/>
    <mergeCell ref="B25:G25"/>
    <mergeCell ref="B23:G23"/>
  </mergeCells>
  <phoneticPr fontId="0" type="noConversion"/>
  <conditionalFormatting sqref="G9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Bilan N</vt:lpstr>
      <vt:lpstr>Budgets Ventes Achats TVA</vt:lpstr>
      <vt:lpstr>Encaissements Décaissements</vt:lpstr>
      <vt:lpstr>Trésorerie</vt:lpstr>
      <vt:lpstr>Résultat Juin N+1</vt:lpstr>
      <vt:lpstr>Bilan Juin N+1</vt:lpstr>
      <vt:lpstr>pv</vt:lpstr>
      <vt:lpstr>tva</vt:lpstr>
    </vt:vector>
  </TitlesOfParts>
  <Manager>IUT du Limousin</Manager>
  <Company>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841-Contrôle de Gestion et Gestion prévisionnelle TD</dc:title>
  <dc:subject>DocPrevTD2.1MureCorrigé</dc:subject>
  <dc:creator>Daniel ANTRAIGUE</dc:creator>
  <dc:description>Fichier contenant plusieurs feuilles nécessaires pour budgets et documents de synthèse prévisionnels</dc:description>
  <cp:lastModifiedBy>technicien</cp:lastModifiedBy>
  <cp:lastPrinted>2013-02-08T09:38:48Z</cp:lastPrinted>
  <dcterms:created xsi:type="dcterms:W3CDTF">2004-05-13T05:59:05Z</dcterms:created>
  <dcterms:modified xsi:type="dcterms:W3CDTF">2015-06-14T10:13:41Z</dcterms:modified>
  <cp:category>Semestre 4</cp:category>
</cp:coreProperties>
</file>