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480" yWindow="120" windowWidth="9720" windowHeight="7320"/>
  </bookViews>
  <sheets>
    <sheet name=" Bilan N-1" sheetId="6" r:id="rId1"/>
    <sheet name="Budgets Ventes Achats TVA" sheetId="1" r:id="rId2"/>
    <sheet name="Encaissements Décaissements " sheetId="2" r:id="rId3"/>
    <sheet name="Trésorerie" sheetId="3" r:id="rId4"/>
    <sheet name="Résultat Juin" sheetId="4" r:id="rId5"/>
    <sheet name="Bilan Juin" sheetId="5" r:id="rId6"/>
  </sheets>
  <definedNames>
    <definedName name="CA_Annuel">'Budgets Ventes Achats TVA'!#REF!</definedName>
    <definedName name="pu">'Budgets Ventes Achats TVA'!#REF!</definedName>
    <definedName name="qte">'Budgets Ventes Achats TVA'!#REF!</definedName>
    <definedName name="tva">'Budgets Ventes Achats TVA'!$K$4</definedName>
    <definedName name="txh">'Budgets Ventes Achats TVA'!#REF!</definedName>
  </definedNames>
  <calcPr calcId="125725"/>
</workbook>
</file>

<file path=xl/calcChain.xml><?xml version="1.0" encoding="utf-8"?>
<calcChain xmlns="http://schemas.openxmlformats.org/spreadsheetml/2006/main">
  <c r="G8" i="5"/>
  <c r="G7"/>
  <c r="E13"/>
  <c r="E14"/>
  <c r="E16"/>
  <c r="E17"/>
  <c r="E18"/>
  <c r="J10" i="2"/>
  <c r="J7"/>
  <c r="H31" i="1"/>
  <c r="H43"/>
  <c r="D43"/>
  <c r="E43"/>
  <c r="F43"/>
  <c r="G43"/>
  <c r="C43"/>
  <c r="H23"/>
  <c r="F23"/>
  <c r="E22"/>
  <c r="E23" s="1"/>
  <c r="F22"/>
  <c r="G22"/>
  <c r="G23" s="1"/>
  <c r="H22"/>
  <c r="D22"/>
  <c r="C22"/>
  <c r="C23" s="1"/>
  <c r="C35" s="1"/>
  <c r="D40"/>
  <c r="F40"/>
  <c r="H40"/>
  <c r="I30"/>
  <c r="I29"/>
  <c r="I28"/>
  <c r="I27"/>
  <c r="I26"/>
  <c r="I25"/>
  <c r="I24"/>
  <c r="H13"/>
  <c r="H15" s="1"/>
  <c r="G13"/>
  <c r="G15" s="1"/>
  <c r="F13"/>
  <c r="E13"/>
  <c r="D13"/>
  <c r="D15" s="1"/>
  <c r="C13"/>
  <c r="C15" s="1"/>
  <c r="H6"/>
  <c r="G6"/>
  <c r="G40" s="1"/>
  <c r="F6"/>
  <c r="E6"/>
  <c r="E40" s="1"/>
  <c r="D6"/>
  <c r="C6"/>
  <c r="C40" s="1"/>
  <c r="E6" i="6"/>
  <c r="E14"/>
  <c r="E15"/>
  <c r="E16"/>
  <c r="E17"/>
  <c r="E18"/>
  <c r="C7" i="1"/>
  <c r="C47" i="2"/>
  <c r="D7" i="1"/>
  <c r="D14"/>
  <c r="D42" s="1"/>
  <c r="D47" i="2"/>
  <c r="E7" i="1"/>
  <c r="E15"/>
  <c r="F7"/>
  <c r="F14"/>
  <c r="F42" s="1"/>
  <c r="G7"/>
  <c r="G14"/>
  <c r="G42" s="1"/>
  <c r="H7"/>
  <c r="C50" i="2"/>
  <c r="C51" s="1"/>
  <c r="G12" i="5"/>
  <c r="H35" i="1"/>
  <c r="C18" i="4"/>
  <c r="J9" i="2"/>
  <c r="C8" i="5"/>
  <c r="E8" s="1"/>
  <c r="J8" i="2"/>
  <c r="J22"/>
  <c r="I31" i="1"/>
  <c r="I32"/>
  <c r="I33"/>
  <c r="G19" i="6"/>
  <c r="E10" i="4"/>
  <c r="E18"/>
  <c r="I5" i="1"/>
  <c r="E7" i="4" s="1"/>
  <c r="I21" i="1"/>
  <c r="C4" i="3"/>
  <c r="E12" i="5"/>
  <c r="J6" i="2"/>
  <c r="E13" i="6"/>
  <c r="E12"/>
  <c r="E8"/>
  <c r="E7"/>
  <c r="J5" i="2"/>
  <c r="C10" i="6"/>
  <c r="D10"/>
  <c r="C19"/>
  <c r="D19"/>
  <c r="C20"/>
  <c r="D20"/>
  <c r="C17" i="1"/>
  <c r="D17" s="1"/>
  <c r="E17" s="1"/>
  <c r="F17" s="1"/>
  <c r="G17" s="1"/>
  <c r="H17" s="1"/>
  <c r="D19" i="5"/>
  <c r="I6" i="1"/>
  <c r="F8"/>
  <c r="G8" s="1"/>
  <c r="C9"/>
  <c r="D9" s="1"/>
  <c r="E9" s="1"/>
  <c r="F9" s="1"/>
  <c r="G9" s="1"/>
  <c r="H9" s="1"/>
  <c r="D23" l="1"/>
  <c r="C8"/>
  <c r="D8" s="1"/>
  <c r="E8" s="1"/>
  <c r="J11" i="2"/>
  <c r="E10" i="6"/>
  <c r="E21" i="4"/>
  <c r="F35" i="1"/>
  <c r="E35"/>
  <c r="I22"/>
  <c r="I34"/>
  <c r="C15" i="4" s="1"/>
  <c r="C47" i="1"/>
  <c r="D45" s="1"/>
  <c r="D46" s="1"/>
  <c r="E48" s="1"/>
  <c r="E47" i="2" s="1"/>
  <c r="H8" i="1"/>
  <c r="I7"/>
  <c r="C36"/>
  <c r="D50" i="2"/>
  <c r="D51" s="1"/>
  <c r="F15" i="1"/>
  <c r="G29" i="2" s="1"/>
  <c r="J25"/>
  <c r="C10" i="4"/>
  <c r="C14" i="1"/>
  <c r="C42" s="1"/>
  <c r="C46" s="1"/>
  <c r="E14"/>
  <c r="E42" s="1"/>
  <c r="I13"/>
  <c r="C8" i="4" s="1"/>
  <c r="H14" i="1"/>
  <c r="H42" s="1"/>
  <c r="J13" i="2"/>
  <c r="J14"/>
  <c r="J15"/>
  <c r="C10" i="5"/>
  <c r="I14" i="1"/>
  <c r="F17" i="2"/>
  <c r="F5" i="3" s="1"/>
  <c r="G17" i="2"/>
  <c r="G5" i="3" s="1"/>
  <c r="E17" i="2"/>
  <c r="E5" i="3" s="1"/>
  <c r="J24" i="2"/>
  <c r="E19" i="6"/>
  <c r="H17" i="2"/>
  <c r="H5" i="3" s="1"/>
  <c r="D47" i="1"/>
  <c r="E45" s="1"/>
  <c r="E46" s="1"/>
  <c r="F48" s="1"/>
  <c r="F47" i="2" s="1"/>
  <c r="F50" s="1"/>
  <c r="F51" s="1"/>
  <c r="C17"/>
  <c r="C14" i="4"/>
  <c r="E47" i="1"/>
  <c r="F45" s="1"/>
  <c r="F47" s="1"/>
  <c r="G45" s="1"/>
  <c r="D17" i="2"/>
  <c r="D5" i="3" s="1"/>
  <c r="D29" i="2"/>
  <c r="C16" i="1"/>
  <c r="D16" s="1"/>
  <c r="E16" s="1"/>
  <c r="I15"/>
  <c r="E20" i="6"/>
  <c r="C11" i="4"/>
  <c r="I17" i="2"/>
  <c r="C15" i="5" s="1"/>
  <c r="E15" s="1"/>
  <c r="J12" i="2" l="1"/>
  <c r="G35" i="1"/>
  <c r="I23"/>
  <c r="D35"/>
  <c r="I35"/>
  <c r="E50" i="2"/>
  <c r="E51" s="1"/>
  <c r="C12" i="4"/>
  <c r="C21" s="1"/>
  <c r="E22" s="1"/>
  <c r="E23" s="1"/>
  <c r="D36" i="1"/>
  <c r="E36" s="1"/>
  <c r="F36" s="1"/>
  <c r="F46"/>
  <c r="G48" s="1"/>
  <c r="G47" i="2" s="1"/>
  <c r="G50" s="1"/>
  <c r="G51" s="1"/>
  <c r="E29"/>
  <c r="J27"/>
  <c r="D6" i="3"/>
  <c r="F16" i="1"/>
  <c r="G16" s="1"/>
  <c r="H16" s="1"/>
  <c r="H29" i="2"/>
  <c r="J23"/>
  <c r="J28"/>
  <c r="E19" i="5"/>
  <c r="C19"/>
  <c r="C20" s="1"/>
  <c r="D10"/>
  <c r="D20" s="1"/>
  <c r="E7"/>
  <c r="E10" s="1"/>
  <c r="I29" i="2"/>
  <c r="G14" i="5"/>
  <c r="G10" i="6"/>
  <c r="G20" s="1"/>
  <c r="G6" i="5"/>
  <c r="G46" i="1"/>
  <c r="H48" s="1"/>
  <c r="H47" i="2" s="1"/>
  <c r="G47" i="1"/>
  <c r="H45" s="1"/>
  <c r="H47" s="1"/>
  <c r="C5" i="3"/>
  <c r="C18" i="2"/>
  <c r="D18" s="1"/>
  <c r="E18" s="1"/>
  <c r="F18" s="1"/>
  <c r="G18" s="1"/>
  <c r="H18" s="1"/>
  <c r="C29"/>
  <c r="J16"/>
  <c r="J17" s="1"/>
  <c r="H50" l="1"/>
  <c r="H51" s="1"/>
  <c r="E6" i="3"/>
  <c r="G6"/>
  <c r="G36" i="1"/>
  <c r="H36" s="1"/>
  <c r="F29" i="2"/>
  <c r="F6" i="3" s="1"/>
  <c r="J26" i="2"/>
  <c r="J29" s="1"/>
  <c r="H46" i="1"/>
  <c r="I48" s="1"/>
  <c r="I47" i="2" s="1"/>
  <c r="E20" i="5"/>
  <c r="G20" s="1"/>
  <c r="C22" i="4"/>
  <c r="C23" s="1"/>
  <c r="C30" i="2"/>
  <c r="D30" s="1"/>
  <c r="E30" s="1"/>
  <c r="F30" s="1"/>
  <c r="G30" s="1"/>
  <c r="H30" s="1"/>
  <c r="C6" i="3"/>
  <c r="C7" s="1"/>
  <c r="D4" s="1"/>
  <c r="D7" s="1"/>
  <c r="E4" s="1"/>
  <c r="H6"/>
  <c r="E7" l="1"/>
  <c r="F4" s="1"/>
  <c r="F7" s="1"/>
  <c r="G4" s="1"/>
  <c r="G7" s="1"/>
  <c r="H4" s="1"/>
  <c r="H7" s="1"/>
  <c r="I7" s="1"/>
  <c r="G13" i="5" s="1"/>
  <c r="G15"/>
  <c r="G19" l="1"/>
  <c r="G9" s="1"/>
  <c r="G10" s="1"/>
</calcChain>
</file>

<file path=xl/comments1.xml><?xml version="1.0" encoding="utf-8"?>
<comments xmlns="http://schemas.openxmlformats.org/spreadsheetml/2006/main">
  <authors>
    <author>Carlos JANUARIO</author>
  </authors>
  <commentList>
    <comment ref="I5" authorId="0">
      <text>
        <r>
          <rPr>
            <b/>
            <sz val="8"/>
            <color indexed="81"/>
            <rFont val="Tahoma"/>
            <family val="2"/>
          </rPr>
          <t>Tableau de résultat : Produits.</t>
        </r>
      </text>
    </comment>
    <comment ref="B6" authorId="0">
      <text>
        <r>
          <rPr>
            <b/>
            <sz val="8"/>
            <color indexed="81"/>
            <rFont val="Tahoma"/>
            <family val="2"/>
          </rPr>
          <t>20 % des ventes de produits HT.</t>
        </r>
      </text>
    </comment>
    <comment ref="B13" authorId="0">
      <text>
        <r>
          <rPr>
            <b/>
            <sz val="8"/>
            <color indexed="81"/>
            <rFont val="Tahoma"/>
            <family val="2"/>
          </rPr>
          <t>40 % des ventes de produits HT.</t>
        </r>
      </text>
    </comment>
    <comment ref="I13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B14" authorId="0">
      <text>
        <r>
          <rPr>
            <b/>
            <sz val="8"/>
            <color indexed="81"/>
            <rFont val="Tahoma"/>
            <family val="2"/>
          </rPr>
          <t>20 % des achats de matières premières HT.</t>
        </r>
      </text>
    </comment>
    <comment ref="I21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B22" authorId="0">
      <text>
        <r>
          <rPr>
            <b/>
            <sz val="8"/>
            <color indexed="81"/>
            <rFont val="Tahoma"/>
            <family val="2"/>
          </rPr>
          <t>10 % des ventes de produits HT.</t>
        </r>
      </text>
    </comment>
    <comment ref="I22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B23" authorId="0">
      <text>
        <r>
          <rPr>
            <b/>
            <sz val="8"/>
            <color indexed="81"/>
            <rFont val="Tahoma"/>
            <family val="2"/>
          </rPr>
          <t>40 % des rémunérations et commissions brutes.</t>
        </r>
      </text>
    </comment>
    <comment ref="I23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24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25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26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27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28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29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30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31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32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33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34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48" authorId="0">
      <text>
        <r>
          <rPr>
            <b/>
            <sz val="8"/>
            <color indexed="81"/>
            <rFont val="Tahoma"/>
            <family val="2"/>
          </rPr>
          <t>Bilan passif : Dettes fiscales.</t>
        </r>
      </text>
    </comment>
  </commentList>
</comments>
</file>

<file path=xl/comments2.xml><?xml version="1.0" encoding="utf-8"?>
<comments xmlns="http://schemas.openxmlformats.org/spreadsheetml/2006/main">
  <authors>
    <author>Carlos JANUARIO</author>
  </authors>
  <commentList>
    <comment ref="J6" authorId="0">
      <text>
        <r>
          <rPr>
            <b/>
            <sz val="8"/>
            <color indexed="81"/>
            <rFont val="Tahoma"/>
            <family val="2"/>
          </rPr>
          <t>Tableau de résultat : Produits.</t>
        </r>
      </text>
    </comment>
    <comment ref="J7" authorId="0">
      <text>
        <r>
          <rPr>
            <b/>
            <sz val="8"/>
            <color indexed="81"/>
            <rFont val="Tahoma"/>
            <family val="2"/>
          </rPr>
          <t>Tableau de résultat : Produits.</t>
        </r>
      </text>
    </comment>
    <comment ref="J8" authorId="0">
      <text>
        <r>
          <rPr>
            <b/>
            <sz val="8"/>
            <color indexed="81"/>
            <rFont val="Tahoma"/>
            <family val="2"/>
          </rPr>
          <t>Tableau de résultat : Produits.</t>
        </r>
      </text>
    </comment>
    <comment ref="J9" authorId="0">
      <text>
        <r>
          <rPr>
            <b/>
            <sz val="8"/>
            <color indexed="81"/>
            <rFont val="Tahoma"/>
            <family val="2"/>
          </rPr>
          <t>Bilan actif en -</t>
        </r>
      </text>
    </comment>
    <comment ref="J10" authorId="0">
      <text>
        <r>
          <rPr>
            <b/>
            <sz val="8"/>
            <color indexed="81"/>
            <rFont val="Tahoma"/>
            <family val="2"/>
          </rPr>
          <t>Bilan passif</t>
        </r>
      </text>
    </comment>
    <comment ref="I17" authorId="0">
      <text>
        <r>
          <rPr>
            <b/>
            <sz val="8"/>
            <color indexed="81"/>
            <rFont val="Tahoma"/>
            <family val="2"/>
          </rPr>
          <t>Bilan actif : créances.</t>
        </r>
      </text>
    </comment>
    <comment ref="I29" authorId="0">
      <text>
        <r>
          <rPr>
            <b/>
            <sz val="8"/>
            <color indexed="81"/>
            <rFont val="Tahoma"/>
            <family val="2"/>
          </rPr>
          <t>Bilan passif : dettes fournisseurs.</t>
        </r>
      </text>
    </comment>
    <comment ref="C35" authorId="0">
      <text>
        <r>
          <rPr>
            <b/>
            <sz val="8"/>
            <color indexed="81"/>
            <rFont val="Tahoma"/>
            <family val="2"/>
          </rPr>
          <t>Bilan actif : Immobilisations financières.</t>
        </r>
      </text>
    </comment>
    <comment ref="H36" authorId="0">
      <text>
        <r>
          <rPr>
            <b/>
            <sz val="8"/>
            <color indexed="81"/>
            <rFont val="Tahoma"/>
            <family val="2"/>
          </rPr>
          <t>Bilan passif : emprunts en -.</t>
        </r>
      </text>
    </comment>
    <comment ref="I38" authorId="0">
      <text>
        <r>
          <rPr>
            <b/>
            <sz val="8"/>
            <color indexed="81"/>
            <rFont val="Tahoma"/>
            <family val="2"/>
          </rPr>
          <t>Bilan passif : Dettes sociales.</t>
        </r>
      </text>
    </comment>
    <comment ref="I47" authorId="0">
      <text>
        <r>
          <rPr>
            <b/>
            <sz val="8"/>
            <color indexed="81"/>
            <rFont val="Tahoma"/>
            <family val="2"/>
          </rPr>
          <t>Bilan passif : Dettes fiscales.</t>
        </r>
      </text>
    </comment>
    <comment ref="H48" authorId="0">
      <text>
        <r>
          <rPr>
            <b/>
            <sz val="8"/>
            <color indexed="81"/>
            <rFont val="Tahoma"/>
            <family val="2"/>
          </rPr>
          <t>Tableau de résultat : Charges financières.</t>
        </r>
      </text>
    </comment>
    <comment ref="H49" authorId="0">
      <text>
        <r>
          <rPr>
            <b/>
            <sz val="8"/>
            <color indexed="81"/>
            <rFont val="Tahoma"/>
            <family val="2"/>
          </rPr>
          <t>Tableau de résultat : Charges financières.</t>
        </r>
      </text>
    </comment>
  </commentList>
</comments>
</file>

<file path=xl/comments3.xml><?xml version="1.0" encoding="utf-8"?>
<comments xmlns="http://schemas.openxmlformats.org/spreadsheetml/2006/main">
  <authors>
    <author>Carlos JANUARIO</author>
  </authors>
  <commentList>
    <comment ref="I7" authorId="0">
      <text>
        <r>
          <rPr>
            <b/>
            <sz val="8"/>
            <color indexed="81"/>
            <rFont val="Tahoma"/>
            <family val="2"/>
          </rPr>
          <t>Trésorerie passive : concours bancaires.</t>
        </r>
      </text>
    </comment>
  </commentList>
</comments>
</file>

<file path=xl/sharedStrings.xml><?xml version="1.0" encoding="utf-8"?>
<sst xmlns="http://schemas.openxmlformats.org/spreadsheetml/2006/main" count="273" uniqueCount="160">
  <si>
    <t>Mois</t>
  </si>
  <si>
    <t>Ventes TTC</t>
  </si>
  <si>
    <t>Totaux</t>
  </si>
  <si>
    <t>Trésorerie initiale</t>
  </si>
  <si>
    <t>Encaissements</t>
  </si>
  <si>
    <t>Décaissements</t>
  </si>
  <si>
    <t>Trésorerie finale</t>
  </si>
  <si>
    <t>TVA collectée / ventes</t>
  </si>
  <si>
    <t>Cumuls</t>
  </si>
  <si>
    <t>Janvier</t>
  </si>
  <si>
    <t>Février</t>
  </si>
  <si>
    <t>Mars</t>
  </si>
  <si>
    <t>Avril</t>
  </si>
  <si>
    <t>Mai</t>
  </si>
  <si>
    <t>Juin</t>
  </si>
  <si>
    <t>Immobilisations incorporelles</t>
  </si>
  <si>
    <t>Immobilisations corporelles</t>
  </si>
  <si>
    <t>CAPITAUX PROPRES</t>
  </si>
  <si>
    <t>Capital</t>
  </si>
  <si>
    <t>Réserves</t>
  </si>
  <si>
    <t>DETTES</t>
  </si>
  <si>
    <t>ACTIF CIRCULANT</t>
  </si>
  <si>
    <t>Disponibilités</t>
  </si>
  <si>
    <t>Autre charges</t>
  </si>
  <si>
    <t>Total charges</t>
  </si>
  <si>
    <t>Total produits</t>
  </si>
  <si>
    <t>Total</t>
  </si>
  <si>
    <t>ACTIF</t>
  </si>
  <si>
    <t>PASSIF</t>
  </si>
  <si>
    <t>CHARGES HT</t>
  </si>
  <si>
    <t>PRODUITS HT</t>
  </si>
  <si>
    <t>Charges financières</t>
  </si>
  <si>
    <t>Total général</t>
  </si>
  <si>
    <t>Bilan</t>
  </si>
  <si>
    <t>Brut</t>
  </si>
  <si>
    <t>Net</t>
  </si>
  <si>
    <t>Autres dettes diverses</t>
  </si>
  <si>
    <t>Dettes sur immobilisations</t>
  </si>
  <si>
    <t>Approvisionnements stockés</t>
  </si>
  <si>
    <t>Achats d'approvisionnements</t>
  </si>
  <si>
    <t>Dotations aux amortissements</t>
  </si>
  <si>
    <t>Impôts et taxes</t>
  </si>
  <si>
    <t>Charges sociales sur salaires</t>
  </si>
  <si>
    <t>ACTIF IMMOBILISE</t>
  </si>
  <si>
    <t>Résultat prévisionnel (bénéfice)</t>
  </si>
  <si>
    <t xml:space="preserve">Total </t>
  </si>
  <si>
    <t>Résultat prévisionnel (Perte)</t>
  </si>
  <si>
    <t>TVA déductible sur immobilisations</t>
  </si>
  <si>
    <t xml:space="preserve">Stocks de Produits finis </t>
  </si>
  <si>
    <t>Stocks de marchandises</t>
  </si>
  <si>
    <t>Immobilisations financières</t>
  </si>
  <si>
    <t>CHARGES D'EXPLOITATION</t>
  </si>
  <si>
    <t>PRODUITS D'EXPLOITATION</t>
  </si>
  <si>
    <t>Achats de marchandises</t>
  </si>
  <si>
    <t>Variation de stock de marchandises</t>
  </si>
  <si>
    <t>Charges externes</t>
  </si>
  <si>
    <t xml:space="preserve">Dotations aux dépréciations </t>
  </si>
  <si>
    <t>Ventes de marchandises</t>
  </si>
  <si>
    <t>Autres produits</t>
  </si>
  <si>
    <t>Produits financiers</t>
  </si>
  <si>
    <t>Subventions d 'exploitation</t>
  </si>
  <si>
    <t>CHARGES FINANCIERES</t>
  </si>
  <si>
    <t>PRODUITS FINANCIERS</t>
  </si>
  <si>
    <t xml:space="preserve">Reprises de dépréciations </t>
  </si>
  <si>
    <t>Report à nouveau</t>
  </si>
  <si>
    <t>Autres créances diverses</t>
  </si>
  <si>
    <t>Clients  et comptes rattachés</t>
  </si>
  <si>
    <t>Dettes fournisseurs d'ABS et rattachés</t>
  </si>
  <si>
    <t>Dettes Fiscales et Sociales</t>
  </si>
  <si>
    <t>Montants</t>
  </si>
  <si>
    <t>Production vendue de biens</t>
  </si>
  <si>
    <t>Prestations de services</t>
  </si>
  <si>
    <t>Publicité</t>
  </si>
  <si>
    <t>Honoraires</t>
  </si>
  <si>
    <t>Téléphone</t>
  </si>
  <si>
    <t>Contrôles</t>
  </si>
  <si>
    <t>Investissements</t>
  </si>
  <si>
    <t>Bilan Passif</t>
  </si>
  <si>
    <t>TVA sur ventes</t>
  </si>
  <si>
    <t>Achats  TTC</t>
  </si>
  <si>
    <t>Cumuls achats  TTC</t>
  </si>
  <si>
    <t>Cumuls achats HT</t>
  </si>
  <si>
    <t>Cumuls ventes TTC</t>
  </si>
  <si>
    <t>Cumuls ventes HT</t>
  </si>
  <si>
    <t>TVA déductible sur charges</t>
  </si>
  <si>
    <t>Rémunérations</t>
  </si>
  <si>
    <t>Commissions</t>
  </si>
  <si>
    <t>Loyers</t>
  </si>
  <si>
    <t>Transports</t>
  </si>
  <si>
    <t>Energie et Carburant</t>
  </si>
  <si>
    <t>Assurances (pas de TVA)</t>
  </si>
  <si>
    <t>TVA à décaisser</t>
  </si>
  <si>
    <t xml:space="preserve">Décaissement de la TVA </t>
  </si>
  <si>
    <t>Résultat de l'exercice</t>
  </si>
  <si>
    <t>Cotisations sociales</t>
  </si>
  <si>
    <t>Créances clients</t>
  </si>
  <si>
    <t>Fournisseurs d'ABS</t>
  </si>
  <si>
    <t>Dettes fiscales et sociales</t>
  </si>
  <si>
    <t>TVA nette à payer</t>
  </si>
  <si>
    <t>Ventes de produits HT</t>
  </si>
  <si>
    <t>Achats de matières premières HT</t>
  </si>
  <si>
    <t>Cotisations sociales employeur</t>
  </si>
  <si>
    <t>Télécommunications</t>
  </si>
  <si>
    <t>Transports sur ventes</t>
  </si>
  <si>
    <t>Dotations aux dépréciations des actifs circulants</t>
  </si>
  <si>
    <t xml:space="preserve">TVA collectée sur cession </t>
  </si>
  <si>
    <t>Report du crédit de TVA</t>
  </si>
  <si>
    <t>Prêt accordé au salarié</t>
  </si>
  <si>
    <t>CHARGES EXCEPTIONNELLES</t>
  </si>
  <si>
    <t>Valeur comptable des éléments d'actif cédés</t>
  </si>
  <si>
    <t>PRODUITS EXCEPTIONNELS</t>
  </si>
  <si>
    <t>Produits des cessions d'éléments d'actif</t>
  </si>
  <si>
    <t>Rémunérations et commissions</t>
  </si>
  <si>
    <t>TVA déductible sur achats de matières premières</t>
  </si>
  <si>
    <t>Cession véhicule</t>
  </si>
  <si>
    <t>Remboursement emprunt</t>
  </si>
  <si>
    <t>Subvention d'exploitation</t>
  </si>
  <si>
    <t>Produits financiers sur prêt</t>
  </si>
  <si>
    <t>Nouvel emprunt</t>
  </si>
  <si>
    <t>Emprunts et dettes financières diverses</t>
  </si>
  <si>
    <t>Concours Bancaires Courants</t>
  </si>
  <si>
    <t>Résultat prévisionnel : perte</t>
  </si>
  <si>
    <t>Valeurs Mobilières de Placement</t>
  </si>
  <si>
    <t>SA FRAMBOISE - BILAN AU 31/12/N-1 (après affectation du résultat)</t>
  </si>
  <si>
    <t>SA FRAMBOISE - BILAN PREVISIONNEL AU 30/06/N</t>
  </si>
  <si>
    <t>Amort.</t>
  </si>
  <si>
    <t>SA FRAMBOISE - Commentaires et suggestions</t>
  </si>
  <si>
    <r>
      <t xml:space="preserve">Zones de saisie </t>
    </r>
    <r>
      <rPr>
        <b/>
        <sz val="12"/>
        <rFont val="Wingdings"/>
        <charset val="2"/>
      </rPr>
      <t>ð</t>
    </r>
  </si>
  <si>
    <t>SA FRAMBOISE - BUDGET des ventes</t>
  </si>
  <si>
    <t>TVA sur achats</t>
  </si>
  <si>
    <t>SA FRAMBOISE - BUDGET des achats</t>
  </si>
  <si>
    <t xml:space="preserve"> - nouveau véhicule</t>
  </si>
  <si>
    <t xml:space="preserve"> - nouveau matériel</t>
  </si>
  <si>
    <t>Dotations aux amortissements :
 - immobilsations corporelles</t>
  </si>
  <si>
    <t>SA FRAMBOISE - BUDGET des charges (HT)</t>
  </si>
  <si>
    <t>SA FRAMBOISE - BUDGET de TVA</t>
  </si>
  <si>
    <t>ou Crédit de TVA à reporter</t>
  </si>
  <si>
    <t>Ventes Janvier</t>
  </si>
  <si>
    <t>Ventes Février</t>
  </si>
  <si>
    <t>Ventes Mars</t>
  </si>
  <si>
    <t>Ventes Avril</t>
  </si>
  <si>
    <t>Ventes Juin</t>
  </si>
  <si>
    <t>Ventes Mai</t>
  </si>
  <si>
    <t>Remboursement reçu sur prêt</t>
  </si>
  <si>
    <t>Achats Janvier</t>
  </si>
  <si>
    <t>Achats Février</t>
  </si>
  <si>
    <t>Achats Mars</t>
  </si>
  <si>
    <t>Achats Avril</t>
  </si>
  <si>
    <t>Achats Mai</t>
  </si>
  <si>
    <t>Achats Juin</t>
  </si>
  <si>
    <t>SA FRAMBOISE - BUDGET des encaissements</t>
  </si>
  <si>
    <t>SA FRAMBOISE - BUDGET des décaissements sur achats de matières premières</t>
  </si>
  <si>
    <t>SA FRAMBOISE - BUDGET des autres décaissements (TTC sauf exceptions)</t>
  </si>
  <si>
    <t>Résultat
ou bilan</t>
  </si>
  <si>
    <t>Charges d'intérêts emprunt N-1</t>
  </si>
  <si>
    <t>Charges d'intérêts emprunt N</t>
  </si>
  <si>
    <t>SA FRAMBOISE - BUDGET de trésorerie</t>
  </si>
  <si>
    <t>SA FRAMBOISE - TABLEAU DE RESULTAT PREVISIONNEL au 30/06/N</t>
  </si>
  <si>
    <t>Variation de stock d'approvisionnements</t>
  </si>
  <si>
    <t>Production stockée</t>
  </si>
</sst>
</file>

<file path=xl/styles.xml><?xml version="1.0" encoding="utf-8"?>
<styleSheet xmlns="http://schemas.openxmlformats.org/spreadsheetml/2006/main">
  <numFmts count="2">
    <numFmt numFmtId="164" formatCode="_-* #,##0.00\ _F_-;\-* #,##0.00\ _F_-;_-* &quot;-&quot;??\ _F_-;_-@_-"/>
    <numFmt numFmtId="165" formatCode="_-* #,##0.00\ [$€]_-;\-* #,##0.00\ [$€]_-;_-* &quot;-&quot;??\ [$€]_-;_-@_-"/>
  </numFmts>
  <fonts count="10">
    <font>
      <sz val="10"/>
      <name val="Arial"/>
    </font>
    <font>
      <sz val="10"/>
      <name val="Arial"/>
    </font>
    <font>
      <sz val="12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b/>
      <sz val="12"/>
      <name val="Wingdings"/>
      <charset val="2"/>
    </font>
    <font>
      <b/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1">
    <xf numFmtId="0" fontId="0" fillId="0" borderId="0" xfId="0"/>
    <xf numFmtId="0" fontId="3" fillId="0" borderId="0" xfId="0" applyFont="1" applyFill="1" applyBorder="1"/>
    <xf numFmtId="165" fontId="3" fillId="0" borderId="0" xfId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4" fontId="2" fillId="0" borderId="0" xfId="0" applyNumberFormat="1" applyFont="1" applyFill="1" applyBorder="1"/>
    <xf numFmtId="165" fontId="2" fillId="0" borderId="0" xfId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" fontId="5" fillId="0" borderId="0" xfId="0" applyNumberFormat="1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/>
    <xf numFmtId="4" fontId="5" fillId="0" borderId="1" xfId="2" applyNumberFormat="1" applyFont="1" applyFill="1" applyBorder="1"/>
    <xf numFmtId="0" fontId="2" fillId="0" borderId="34" xfId="0" applyFont="1" applyFill="1" applyBorder="1"/>
    <xf numFmtId="0" fontId="5" fillId="0" borderId="34" xfId="0" applyFont="1" applyFill="1" applyBorder="1" applyAlignment="1">
      <alignment horizontal="right"/>
    </xf>
    <xf numFmtId="4" fontId="5" fillId="0" borderId="1" xfId="1" applyNumberFormat="1" applyFont="1" applyFill="1" applyBorder="1"/>
    <xf numFmtId="4" fontId="4" fillId="0" borderId="20" xfId="1" applyNumberFormat="1" applyFont="1" applyFill="1" applyBorder="1"/>
    <xf numFmtId="4" fontId="2" fillId="0" borderId="34" xfId="2" applyNumberFormat="1" applyFont="1" applyFill="1" applyBorder="1"/>
    <xf numFmtId="4" fontId="5" fillId="0" borderId="34" xfId="2" applyNumberFormat="1" applyFont="1" applyFill="1" applyBorder="1"/>
    <xf numFmtId="4" fontId="6" fillId="0" borderId="34" xfId="2" applyNumberFormat="1" applyFont="1" applyFill="1" applyBorder="1"/>
    <xf numFmtId="0" fontId="6" fillId="0" borderId="34" xfId="0" applyFont="1" applyFill="1" applyBorder="1" applyAlignment="1">
      <alignment horizontal="right"/>
    </xf>
    <xf numFmtId="0" fontId="2" fillId="0" borderId="45" xfId="0" applyFont="1" applyFill="1" applyBorder="1"/>
    <xf numFmtId="0" fontId="5" fillId="4" borderId="45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46" xfId="0" applyFont="1" applyFill="1" applyBorder="1" applyAlignment="1">
      <alignment horizontal="center"/>
    </xf>
    <xf numFmtId="2" fontId="4" fillId="0" borderId="30" xfId="2" applyNumberFormat="1" applyFont="1" applyFill="1" applyBorder="1"/>
    <xf numFmtId="0" fontId="2" fillId="0" borderId="47" xfId="0" applyFont="1" applyFill="1" applyBorder="1"/>
    <xf numFmtId="4" fontId="2" fillId="0" borderId="48" xfId="2" applyNumberFormat="1" applyFont="1" applyFill="1" applyBorder="1"/>
    <xf numFmtId="0" fontId="5" fillId="0" borderId="47" xfId="0" applyFont="1" applyFill="1" applyBorder="1" applyAlignment="1">
      <alignment horizontal="right"/>
    </xf>
    <xf numFmtId="4" fontId="5" fillId="0" borderId="48" xfId="2" applyNumberFormat="1" applyFont="1" applyFill="1" applyBorder="1"/>
    <xf numFmtId="4" fontId="5" fillId="0" borderId="27" xfId="2" applyNumberFormat="1" applyFont="1" applyFill="1" applyBorder="1"/>
    <xf numFmtId="0" fontId="5" fillId="4" borderId="47" xfId="0" applyFont="1" applyFill="1" applyBorder="1" applyAlignment="1">
      <alignment horizontal="center"/>
    </xf>
    <xf numFmtId="165" fontId="7" fillId="0" borderId="30" xfId="1" applyFont="1" applyFill="1" applyBorder="1"/>
    <xf numFmtId="0" fontId="3" fillId="0" borderId="31" xfId="0" applyFont="1" applyFill="1" applyBorder="1"/>
    <xf numFmtId="0" fontId="5" fillId="0" borderId="32" xfId="0" applyFont="1" applyFill="1" applyBorder="1" applyAlignment="1">
      <alignment horizontal="right"/>
    </xf>
    <xf numFmtId="4" fontId="5" fillId="0" borderId="27" xfId="0" applyNumberFormat="1" applyFont="1" applyFill="1" applyBorder="1"/>
    <xf numFmtId="0" fontId="5" fillId="2" borderId="49" xfId="0" applyFont="1" applyFill="1" applyBorder="1" applyAlignment="1">
      <alignment horizontal="right"/>
    </xf>
    <xf numFmtId="4" fontId="5" fillId="0" borderId="37" xfId="1" applyNumberFormat="1" applyFont="1" applyFill="1" applyBorder="1"/>
    <xf numFmtId="0" fontId="5" fillId="2" borderId="37" xfId="0" applyFont="1" applyFill="1" applyBorder="1" applyAlignment="1">
      <alignment horizontal="right"/>
    </xf>
    <xf numFmtId="4" fontId="5" fillId="0" borderId="38" xfId="1" applyNumberFormat="1" applyFont="1" applyFill="1" applyBorder="1"/>
    <xf numFmtId="0" fontId="5" fillId="4" borderId="33" xfId="0" applyFont="1" applyFill="1" applyBorder="1" applyAlignment="1">
      <alignment horizontal="center"/>
    </xf>
    <xf numFmtId="0" fontId="2" fillId="0" borderId="12" xfId="0" applyFont="1" applyFill="1" applyBorder="1"/>
    <xf numFmtId="0" fontId="5" fillId="4" borderId="16" xfId="0" applyFont="1" applyFill="1" applyBorder="1" applyAlignment="1">
      <alignment horizontal="center"/>
    </xf>
    <xf numFmtId="0" fontId="2" fillId="0" borderId="50" xfId="0" applyFont="1" applyFill="1" applyBorder="1"/>
    <xf numFmtId="0" fontId="6" fillId="0" borderId="50" xfId="0" applyFont="1" applyFill="1" applyBorder="1" applyAlignment="1">
      <alignment horizontal="right"/>
    </xf>
    <xf numFmtId="0" fontId="7" fillId="0" borderId="9" xfId="0" applyFont="1" applyFill="1" applyBorder="1"/>
    <xf numFmtId="0" fontId="7" fillId="0" borderId="12" xfId="0" applyFont="1" applyFill="1" applyBorder="1"/>
    <xf numFmtId="0" fontId="5" fillId="0" borderId="34" xfId="0" applyFont="1" applyFill="1" applyBorder="1"/>
    <xf numFmtId="4" fontId="6" fillId="0" borderId="20" xfId="1" applyNumberFormat="1" applyFont="1" applyFill="1" applyBorder="1"/>
    <xf numFmtId="0" fontId="5" fillId="2" borderId="51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2" fontId="6" fillId="0" borderId="30" xfId="2" applyNumberFormat="1" applyFont="1" applyFill="1" applyBorder="1"/>
    <xf numFmtId="0" fontId="5" fillId="0" borderId="47" xfId="0" applyFont="1" applyFill="1" applyBorder="1"/>
    <xf numFmtId="165" fontId="5" fillId="0" borderId="48" xfId="1" applyFont="1" applyFill="1" applyBorder="1"/>
    <xf numFmtId="165" fontId="2" fillId="0" borderId="48" xfId="1" applyFont="1" applyFill="1" applyBorder="1"/>
    <xf numFmtId="0" fontId="5" fillId="5" borderId="29" xfId="0" applyFont="1" applyFill="1" applyBorder="1" applyAlignment="1">
      <alignment horizontal="center"/>
    </xf>
    <xf numFmtId="0" fontId="5" fillId="5" borderId="47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5" fillId="5" borderId="34" xfId="0" applyFont="1" applyFill="1" applyBorder="1" applyAlignment="1">
      <alignment horizontal="center"/>
    </xf>
    <xf numFmtId="165" fontId="2" fillId="6" borderId="7" xfId="1" applyFont="1" applyFill="1" applyBorder="1"/>
    <xf numFmtId="0" fontId="5" fillId="0" borderId="50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4" fontId="5" fillId="0" borderId="35" xfId="1" applyNumberFormat="1" applyFont="1" applyFill="1" applyBorder="1"/>
    <xf numFmtId="4" fontId="5" fillId="0" borderId="36" xfId="1" applyNumberFormat="1" applyFont="1" applyFill="1" applyBorder="1"/>
    <xf numFmtId="4" fontId="5" fillId="0" borderId="1" xfId="2" applyNumberFormat="1" applyFont="1" applyFill="1" applyBorder="1" applyAlignment="1">
      <alignment vertical="center"/>
    </xf>
    <xf numFmtId="4" fontId="2" fillId="0" borderId="9" xfId="2" applyNumberFormat="1" applyFont="1" applyFill="1" applyBorder="1" applyAlignment="1">
      <alignment vertical="center"/>
    </xf>
    <xf numFmtId="4" fontId="2" fillId="0" borderId="20" xfId="2" applyNumberFormat="1" applyFont="1" applyFill="1" applyBorder="1" applyAlignment="1">
      <alignment vertical="center"/>
    </xf>
    <xf numFmtId="164" fontId="5" fillId="0" borderId="0" xfId="2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4" fontId="2" fillId="0" borderId="34" xfId="2" applyNumberFormat="1" applyFont="1" applyFill="1" applyBorder="1" applyAlignment="1">
      <alignment vertical="center"/>
    </xf>
    <xf numFmtId="2" fontId="2" fillId="0" borderId="0" xfId="0" applyNumberFormat="1" applyFont="1" applyFill="1" applyBorder="1"/>
    <xf numFmtId="10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" fontId="5" fillId="0" borderId="0" xfId="3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4" fontId="2" fillId="0" borderId="5" xfId="2" applyNumberFormat="1" applyFont="1" applyFill="1" applyBorder="1" applyAlignment="1">
      <alignment vertical="center"/>
    </xf>
    <xf numFmtId="4" fontId="5" fillId="0" borderId="31" xfId="3" applyNumberFormat="1" applyFont="1" applyFill="1" applyBorder="1" applyAlignment="1">
      <alignment horizontal="right" vertical="center"/>
    </xf>
    <xf numFmtId="0" fontId="5" fillId="2" borderId="25" xfId="0" applyFont="1" applyFill="1" applyBorder="1" applyAlignment="1">
      <alignment horizontal="center" vertical="center"/>
    </xf>
    <xf numFmtId="4" fontId="5" fillId="2" borderId="26" xfId="0" applyNumberFormat="1" applyFont="1" applyFill="1" applyBorder="1" applyAlignment="1">
      <alignment horizontal="center" vertical="center"/>
    </xf>
    <xf numFmtId="4" fontId="5" fillId="0" borderId="30" xfId="3" applyNumberFormat="1" applyFont="1" applyFill="1" applyBorder="1" applyAlignment="1">
      <alignment horizontal="right" vertical="center"/>
    </xf>
    <xf numFmtId="4" fontId="5" fillId="0" borderId="27" xfId="3" applyNumberFormat="1" applyFont="1" applyFill="1" applyBorder="1" applyAlignment="1">
      <alignment horizontal="right" vertical="center"/>
    </xf>
    <xf numFmtId="4" fontId="5" fillId="5" borderId="30" xfId="3" applyNumberFormat="1" applyFont="1" applyFill="1" applyBorder="1" applyAlignment="1">
      <alignment horizontal="right" vertical="center"/>
    </xf>
    <xf numFmtId="4" fontId="5" fillId="5" borderId="36" xfId="3" applyNumberFormat="1" applyFont="1" applyFill="1" applyBorder="1" applyAlignment="1">
      <alignment horizontal="right" vertical="center"/>
    </xf>
    <xf numFmtId="4" fontId="2" fillId="0" borderId="34" xfId="2" applyNumberFormat="1" applyFont="1" applyFill="1" applyBorder="1" applyAlignment="1"/>
    <xf numFmtId="0" fontId="5" fillId="2" borderId="26" xfId="0" applyFont="1" applyFill="1" applyBorder="1" applyAlignment="1">
      <alignment horizontal="center" vertical="center"/>
    </xf>
    <xf numFmtId="4" fontId="5" fillId="0" borderId="30" xfId="2" applyNumberFormat="1" applyFont="1" applyFill="1" applyBorder="1" applyAlignment="1">
      <alignment vertical="center"/>
    </xf>
    <xf numFmtId="4" fontId="5" fillId="0" borderId="48" xfId="2" applyNumberFormat="1" applyFont="1" applyFill="1" applyBorder="1" applyAlignment="1">
      <alignment vertical="center"/>
    </xf>
    <xf numFmtId="4" fontId="5" fillId="0" borderId="48" xfId="2" applyNumberFormat="1" applyFont="1" applyFill="1" applyBorder="1" applyAlignment="1"/>
    <xf numFmtId="4" fontId="5" fillId="0" borderId="31" xfId="2" applyNumberFormat="1" applyFont="1" applyFill="1" applyBorder="1" applyAlignment="1">
      <alignment vertical="center"/>
    </xf>
    <xf numFmtId="4" fontId="5" fillId="0" borderId="21" xfId="2" applyNumberFormat="1" applyFont="1" applyFill="1" applyBorder="1" applyAlignment="1">
      <alignment vertical="center"/>
    </xf>
    <xf numFmtId="4" fontId="5" fillId="5" borderId="38" xfId="2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2" borderId="51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4" fontId="5" fillId="0" borderId="48" xfId="3" applyNumberFormat="1" applyFont="1" applyFill="1" applyBorder="1" applyAlignment="1">
      <alignment horizontal="right" vertical="center"/>
    </xf>
    <xf numFmtId="4" fontId="2" fillId="0" borderId="50" xfId="2" applyNumberFormat="1" applyFont="1" applyFill="1" applyBorder="1" applyAlignment="1">
      <alignment vertical="center"/>
    </xf>
    <xf numFmtId="4" fontId="2" fillId="0" borderId="14" xfId="2" applyNumberFormat="1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left" vertical="center" wrapText="1"/>
    </xf>
    <xf numFmtId="4" fontId="5" fillId="0" borderId="37" xfId="0" applyNumberFormat="1" applyFont="1" applyFill="1" applyBorder="1" applyAlignment="1">
      <alignment vertical="center"/>
    </xf>
    <xf numFmtId="4" fontId="5" fillId="0" borderId="37" xfId="2" applyNumberFormat="1" applyFont="1" applyFill="1" applyBorder="1" applyAlignment="1">
      <alignment vertical="center"/>
    </xf>
    <xf numFmtId="0" fontId="2" fillId="0" borderId="29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 wrapText="1"/>
    </xf>
    <xf numFmtId="4" fontId="5" fillId="5" borderId="42" xfId="0" applyNumberFormat="1" applyFont="1" applyFill="1" applyBorder="1" applyAlignment="1">
      <alignment vertical="center"/>
    </xf>
    <xf numFmtId="0" fontId="2" fillId="0" borderId="47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4" fontId="5" fillId="5" borderId="22" xfId="0" applyNumberFormat="1" applyFont="1" applyFill="1" applyBorder="1" applyAlignment="1">
      <alignment vertical="center"/>
    </xf>
    <xf numFmtId="4" fontId="5" fillId="0" borderId="35" xfId="0" applyNumberFormat="1" applyFont="1" applyFill="1" applyBorder="1" applyAlignment="1">
      <alignment vertical="center"/>
    </xf>
    <xf numFmtId="4" fontId="5" fillId="0" borderId="53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5" fillId="3" borderId="40" xfId="0" applyFont="1" applyFill="1" applyBorder="1" applyAlignment="1">
      <alignment horizontal="center"/>
    </xf>
    <xf numFmtId="0" fontId="5" fillId="3" borderId="41" xfId="0" applyFont="1" applyFill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164" fontId="2" fillId="0" borderId="0" xfId="2" applyFont="1" applyFill="1" applyBorder="1"/>
    <xf numFmtId="4" fontId="5" fillId="0" borderId="15" xfId="2" applyNumberFormat="1" applyFont="1" applyFill="1" applyBorder="1" applyAlignment="1"/>
    <xf numFmtId="164" fontId="2" fillId="0" borderId="0" xfId="2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14" fontId="2" fillId="0" borderId="0" xfId="1" applyNumberFormat="1" applyFont="1" applyFill="1" applyBorder="1" applyAlignment="1">
      <alignment horizontal="center"/>
    </xf>
    <xf numFmtId="4" fontId="2" fillId="0" borderId="0" xfId="2" applyNumberFormat="1" applyFont="1" applyFill="1" applyBorder="1" applyAlignment="1"/>
    <xf numFmtId="4" fontId="2" fillId="0" borderId="0" xfId="2" applyNumberFormat="1" applyFont="1" applyFill="1" applyBorder="1" applyAlignment="1">
      <alignment horizontal="center"/>
    </xf>
    <xf numFmtId="4" fontId="2" fillId="0" borderId="34" xfId="0" applyNumberFormat="1" applyFont="1" applyFill="1" applyBorder="1" applyAlignment="1">
      <alignment horizontal="right" vertical="center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5" fontId="2" fillId="0" borderId="0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vertical="center"/>
    </xf>
    <xf numFmtId="165" fontId="5" fillId="6" borderId="7" xfId="1" applyFont="1" applyFill="1" applyBorder="1"/>
    <xf numFmtId="4" fontId="5" fillId="0" borderId="34" xfId="0" applyNumberFormat="1" applyFont="1" applyFill="1" applyBorder="1" applyAlignment="1">
      <alignment horizontal="right" vertical="center"/>
    </xf>
    <xf numFmtId="4" fontId="5" fillId="0" borderId="0" xfId="2" applyNumberFormat="1" applyFont="1" applyFill="1" applyBorder="1" applyAlignment="1"/>
    <xf numFmtId="0" fontId="5" fillId="0" borderId="0" xfId="0" applyFont="1" applyFill="1" applyBorder="1" applyAlignment="1"/>
    <xf numFmtId="164" fontId="5" fillId="0" borderId="0" xfId="2" applyFont="1" applyFill="1" applyBorder="1"/>
    <xf numFmtId="0" fontId="5" fillId="2" borderId="28" xfId="0" applyFont="1" applyFill="1" applyBorder="1" applyAlignment="1">
      <alignment horizontal="left" vertical="center" wrapText="1"/>
    </xf>
    <xf numFmtId="0" fontId="5" fillId="2" borderId="49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/>
    </xf>
    <xf numFmtId="0" fontId="5" fillId="2" borderId="49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vertical="center" wrapText="1"/>
    </xf>
    <xf numFmtId="0" fontId="5" fillId="2" borderId="52" xfId="0" applyFont="1" applyFill="1" applyBorder="1" applyAlignment="1">
      <alignment vertical="center" wrapText="1"/>
    </xf>
    <xf numFmtId="4" fontId="5" fillId="0" borderId="6" xfId="2" applyNumberFormat="1" applyFont="1" applyFill="1" applyBorder="1" applyAlignment="1">
      <alignment vertical="center"/>
    </xf>
    <xf numFmtId="4" fontId="5" fillId="0" borderId="20" xfId="2" applyNumberFormat="1" applyFont="1" applyFill="1" applyBorder="1" applyAlignment="1">
      <alignment vertical="center"/>
    </xf>
    <xf numFmtId="164" fontId="5" fillId="0" borderId="0" xfId="2" applyFont="1" applyFill="1" applyBorder="1" applyAlignment="1">
      <alignment horizontal="center"/>
    </xf>
    <xf numFmtId="4" fontId="5" fillId="0" borderId="1" xfId="2" applyNumberFormat="1" applyFont="1" applyFill="1" applyBorder="1" applyAlignment="1"/>
    <xf numFmtId="4" fontId="5" fillId="0" borderId="6" xfId="2" applyNumberFormat="1" applyFont="1" applyFill="1" applyBorder="1" applyAlignment="1"/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4" fontId="5" fillId="0" borderId="30" xfId="0" applyNumberFormat="1" applyFont="1" applyFill="1" applyBorder="1" applyAlignment="1">
      <alignment horizontal="right" vertical="center"/>
    </xf>
    <xf numFmtId="0" fontId="2" fillId="0" borderId="47" xfId="0" applyFont="1" applyFill="1" applyBorder="1" applyAlignment="1">
      <alignment vertical="center"/>
    </xf>
    <xf numFmtId="4" fontId="5" fillId="0" borderId="48" xfId="0" applyNumberFormat="1" applyFont="1" applyFill="1" applyBorder="1" applyAlignment="1">
      <alignment horizontal="right" vertical="center"/>
    </xf>
    <xf numFmtId="2" fontId="2" fillId="0" borderId="47" xfId="0" applyNumberFormat="1" applyFont="1" applyFill="1" applyBorder="1" applyAlignment="1">
      <alignment horizontal="left" vertical="center"/>
    </xf>
    <xf numFmtId="2" fontId="2" fillId="0" borderId="32" xfId="0" applyNumberFormat="1" applyFont="1" applyFill="1" applyBorder="1" applyAlignment="1">
      <alignment horizontal="left" vertical="center"/>
    </xf>
    <xf numFmtId="0" fontId="5" fillId="2" borderId="28" xfId="0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4" fontId="5" fillId="0" borderId="54" xfId="2" applyNumberFormat="1" applyFont="1" applyFill="1" applyBorder="1" applyAlignment="1">
      <alignment vertical="center"/>
    </xf>
    <xf numFmtId="4" fontId="5" fillId="5" borderId="54" xfId="2" applyNumberFormat="1" applyFont="1" applyFill="1" applyBorder="1" applyAlignment="1">
      <alignment horizontal="center" vertical="center"/>
    </xf>
    <xf numFmtId="4" fontId="5" fillId="5" borderId="53" xfId="2" applyNumberFormat="1" applyFont="1" applyFill="1" applyBorder="1" applyAlignment="1">
      <alignment vertical="center"/>
    </xf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2" fillId="0" borderId="29" xfId="0" applyFont="1" applyFill="1" applyBorder="1" applyAlignment="1"/>
    <xf numFmtId="4" fontId="5" fillId="0" borderId="30" xfId="0" applyNumberFormat="1" applyFont="1" applyFill="1" applyBorder="1" applyAlignment="1"/>
    <xf numFmtId="2" fontId="2" fillId="0" borderId="47" xfId="0" applyNumberFormat="1" applyFont="1" applyFill="1" applyBorder="1"/>
    <xf numFmtId="2" fontId="2" fillId="0" borderId="32" xfId="0" applyNumberFormat="1" applyFont="1" applyFill="1" applyBorder="1"/>
    <xf numFmtId="4" fontId="5" fillId="0" borderId="31" xfId="2" applyNumberFormat="1" applyFont="1" applyFill="1" applyBorder="1" applyAlignment="1"/>
    <xf numFmtId="0" fontId="5" fillId="2" borderId="28" xfId="0" applyFont="1" applyFill="1" applyBorder="1"/>
    <xf numFmtId="4" fontId="5" fillId="0" borderId="27" xfId="2" applyNumberFormat="1" applyFont="1" applyFill="1" applyBorder="1" applyAlignment="1"/>
    <xf numFmtId="0" fontId="5" fillId="2" borderId="49" xfId="0" applyFont="1" applyFill="1" applyBorder="1"/>
    <xf numFmtId="4" fontId="5" fillId="0" borderId="37" xfId="2" applyNumberFormat="1" applyFont="1" applyFill="1" applyBorder="1" applyAlignment="1"/>
    <xf numFmtId="4" fontId="5" fillId="5" borderId="43" xfId="2" applyNumberFormat="1" applyFont="1" applyFill="1" applyBorder="1" applyAlignment="1"/>
    <xf numFmtId="0" fontId="5" fillId="5" borderId="44" xfId="0" applyFont="1" applyFill="1" applyBorder="1" applyAlignment="1"/>
    <xf numFmtId="0" fontId="2" fillId="0" borderId="34" xfId="0" applyFont="1" applyFill="1" applyBorder="1" applyAlignment="1">
      <alignment vertical="center" wrapText="1"/>
    </xf>
    <xf numFmtId="4" fontId="2" fillId="0" borderId="48" xfId="0" applyNumberFormat="1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164" fontId="5" fillId="5" borderId="30" xfId="2" applyFont="1" applyFill="1" applyBorder="1" applyAlignment="1">
      <alignment vertical="center"/>
    </xf>
    <xf numFmtId="0" fontId="5" fillId="2" borderId="49" xfId="0" applyFont="1" applyFill="1" applyBorder="1" applyAlignment="1">
      <alignment horizontal="left"/>
    </xf>
    <xf numFmtId="4" fontId="5" fillId="0" borderId="37" xfId="2" applyNumberFormat="1" applyFont="1" applyFill="1" applyBorder="1"/>
    <xf numFmtId="4" fontId="5" fillId="0" borderId="54" xfId="2" applyNumberFormat="1" applyFont="1" applyFill="1" applyBorder="1"/>
    <xf numFmtId="164" fontId="5" fillId="5" borderId="36" xfId="2" applyFont="1" applyFill="1" applyBorder="1"/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" fontId="2" fillId="5" borderId="48" xfId="2" applyNumberFormat="1" applyFont="1" applyFill="1" applyBorder="1"/>
    <xf numFmtId="0" fontId="5" fillId="0" borderId="49" xfId="0" applyFont="1" applyFill="1" applyBorder="1"/>
    <xf numFmtId="4" fontId="5" fillId="0" borderId="38" xfId="2" applyNumberFormat="1" applyFont="1" applyFill="1" applyBorder="1"/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4" fontId="5" fillId="0" borderId="1" xfId="1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2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5" fillId="0" borderId="20" xfId="0" applyFont="1" applyFill="1" applyBorder="1"/>
    <xf numFmtId="165" fontId="2" fillId="0" borderId="34" xfId="1" applyFont="1" applyFill="1" applyBorder="1"/>
    <xf numFmtId="4" fontId="2" fillId="0" borderId="34" xfId="1" applyNumberFormat="1" applyFont="1" applyFill="1" applyBorder="1" applyAlignment="1">
      <alignment horizontal="right" vertical="center"/>
    </xf>
    <xf numFmtId="0" fontId="5" fillId="5" borderId="2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left" vertical="center" wrapText="1"/>
    </xf>
    <xf numFmtId="4" fontId="5" fillId="0" borderId="34" xfId="1" applyNumberFormat="1" applyFont="1" applyFill="1" applyBorder="1" applyAlignment="1">
      <alignment horizontal="right" vertical="center"/>
    </xf>
    <xf numFmtId="4" fontId="2" fillId="6" borderId="34" xfId="2" applyNumberFormat="1" applyFont="1" applyFill="1" applyBorder="1" applyProtection="1">
      <protection locked="0"/>
    </xf>
    <xf numFmtId="4" fontId="2" fillId="6" borderId="34" xfId="1" applyNumberFormat="1" applyFont="1" applyFill="1" applyBorder="1" applyProtection="1">
      <protection locked="0"/>
    </xf>
    <xf numFmtId="4" fontId="4" fillId="6" borderId="34" xfId="1" applyNumberFormat="1" applyFont="1" applyFill="1" applyBorder="1" applyProtection="1">
      <protection locked="0"/>
    </xf>
    <xf numFmtId="4" fontId="2" fillId="6" borderId="48" xfId="2" applyNumberFormat="1" applyFont="1" applyFill="1" applyBorder="1" applyProtection="1">
      <protection locked="0"/>
    </xf>
    <xf numFmtId="4" fontId="2" fillId="6" borderId="34" xfId="2" applyNumberFormat="1" applyFont="1" applyFill="1" applyBorder="1" applyAlignment="1" applyProtection="1">
      <alignment vertical="center"/>
      <protection locked="0"/>
    </xf>
    <xf numFmtId="4" fontId="2" fillId="6" borderId="45" xfId="2" applyNumberFormat="1" applyFont="1" applyFill="1" applyBorder="1" applyAlignment="1" applyProtection="1">
      <alignment vertical="center"/>
      <protection locked="0"/>
    </xf>
    <xf numFmtId="4" fontId="2" fillId="6" borderId="16" xfId="2" applyNumberFormat="1" applyFont="1" applyFill="1" applyBorder="1" applyAlignment="1" applyProtection="1">
      <alignment vertical="center"/>
      <protection locked="0"/>
    </xf>
    <xf numFmtId="4" fontId="2" fillId="6" borderId="20" xfId="2" applyNumberFormat="1" applyFont="1" applyFill="1" applyBorder="1" applyAlignment="1" applyProtection="1">
      <alignment vertical="center"/>
      <protection locked="0"/>
    </xf>
    <xf numFmtId="4" fontId="2" fillId="6" borderId="50" xfId="2" applyNumberFormat="1" applyFont="1" applyFill="1" applyBorder="1" applyAlignment="1" applyProtection="1">
      <alignment vertical="center"/>
      <protection locked="0"/>
    </xf>
    <xf numFmtId="4" fontId="2" fillId="6" borderId="9" xfId="2" applyNumberFormat="1" applyFont="1" applyFill="1" applyBorder="1" applyAlignment="1" applyProtection="1">
      <alignment vertical="center"/>
      <protection locked="0"/>
    </xf>
    <xf numFmtId="0" fontId="2" fillId="6" borderId="34" xfId="0" applyFont="1" applyFill="1" applyBorder="1" applyProtection="1">
      <protection locked="0"/>
    </xf>
    <xf numFmtId="4" fontId="2" fillId="6" borderId="20" xfId="0" applyNumberFormat="1" applyFont="1" applyFill="1" applyBorder="1" applyAlignment="1" applyProtection="1">
      <alignment horizontal="right" vertical="center"/>
      <protection locked="0"/>
    </xf>
    <xf numFmtId="0" fontId="2" fillId="6" borderId="20" xfId="0" applyFont="1" applyFill="1" applyBorder="1" applyAlignment="1" applyProtection="1">
      <alignment horizontal="center" vertical="center"/>
      <protection locked="0"/>
    </xf>
    <xf numFmtId="4" fontId="2" fillId="6" borderId="34" xfId="0" applyNumberFormat="1" applyFont="1" applyFill="1" applyBorder="1" applyAlignment="1" applyProtection="1">
      <alignment horizontal="right" vertical="center"/>
      <protection locked="0"/>
    </xf>
    <xf numFmtId="0" fontId="2" fillId="6" borderId="34" xfId="0" applyFont="1" applyFill="1" applyBorder="1" applyAlignment="1" applyProtection="1">
      <alignment horizontal="center" vertical="center"/>
      <protection locked="0"/>
    </xf>
    <xf numFmtId="2" fontId="2" fillId="6" borderId="34" xfId="0" applyNumberFormat="1" applyFont="1" applyFill="1" applyBorder="1" applyAlignment="1" applyProtection="1">
      <alignment horizontal="right" vertical="center"/>
      <protection locked="0"/>
    </xf>
    <xf numFmtId="4" fontId="2" fillId="6" borderId="20" xfId="0" applyNumberFormat="1" applyFont="1" applyFill="1" applyBorder="1" applyAlignment="1" applyProtection="1">
      <alignment horizontal="right"/>
      <protection locked="0"/>
    </xf>
    <xf numFmtId="0" fontId="2" fillId="6" borderId="20" xfId="0" applyFont="1" applyFill="1" applyBorder="1" applyAlignment="1" applyProtection="1">
      <alignment horizontal="center"/>
      <protection locked="0"/>
    </xf>
    <xf numFmtId="4" fontId="2" fillId="6" borderId="20" xfId="0" applyNumberFormat="1" applyFont="1" applyFill="1" applyBorder="1" applyAlignment="1" applyProtection="1">
      <protection locked="0"/>
    </xf>
    <xf numFmtId="4" fontId="2" fillId="6" borderId="34" xfId="2" applyNumberFormat="1" applyFont="1" applyFill="1" applyBorder="1" applyAlignment="1" applyProtection="1">
      <protection locked="0"/>
    </xf>
    <xf numFmtId="4" fontId="2" fillId="6" borderId="9" xfId="2" applyNumberFormat="1" applyFont="1" applyFill="1" applyBorder="1" applyAlignment="1" applyProtection="1">
      <protection locked="0"/>
    </xf>
    <xf numFmtId="0" fontId="2" fillId="6" borderId="20" xfId="0" applyFont="1" applyFill="1" applyBorder="1" applyAlignment="1" applyProtection="1">
      <alignment vertical="center"/>
      <protection locked="0"/>
    </xf>
    <xf numFmtId="2" fontId="2" fillId="6" borderId="20" xfId="0" applyNumberFormat="1" applyFont="1" applyFill="1" applyBorder="1" applyAlignment="1" applyProtection="1">
      <alignment horizontal="right" vertical="center"/>
      <protection locked="0"/>
    </xf>
    <xf numFmtId="0" fontId="2" fillId="6" borderId="30" xfId="0" applyFont="1" applyFill="1" applyBorder="1" applyAlignment="1" applyProtection="1">
      <alignment horizontal="center" vertical="center"/>
      <protection locked="0"/>
    </xf>
    <xf numFmtId="0" fontId="2" fillId="6" borderId="34" xfId="0" applyFont="1" applyFill="1" applyBorder="1" applyAlignment="1" applyProtection="1">
      <alignment vertical="center"/>
      <protection locked="0"/>
    </xf>
    <xf numFmtId="0" fontId="2" fillId="6" borderId="48" xfId="0" applyFont="1" applyFill="1" applyBorder="1" applyAlignment="1" applyProtection="1">
      <alignment horizontal="center" vertical="center" wrapText="1"/>
      <protection locked="0"/>
    </xf>
    <xf numFmtId="164" fontId="2" fillId="6" borderId="48" xfId="2" applyFont="1" applyFill="1" applyBorder="1" applyAlignment="1" applyProtection="1">
      <alignment vertical="center"/>
      <protection locked="0"/>
    </xf>
    <xf numFmtId="4" fontId="2" fillId="6" borderId="48" xfId="2" applyNumberFormat="1" applyFont="1" applyFill="1" applyBorder="1" applyAlignment="1" applyProtection="1">
      <alignment vertical="center"/>
      <protection locked="0"/>
    </xf>
    <xf numFmtId="4" fontId="2" fillId="6" borderId="48" xfId="0" applyNumberFormat="1" applyFont="1" applyFill="1" applyBorder="1" applyAlignment="1" applyProtection="1">
      <alignment horizontal="center" vertical="center"/>
      <protection locked="0"/>
    </xf>
    <xf numFmtId="4" fontId="2" fillId="6" borderId="31" xfId="0" applyNumberFormat="1" applyFont="1" applyFill="1" applyBorder="1" applyAlignment="1" applyProtection="1">
      <alignment horizontal="center" vertical="center"/>
      <protection locked="0"/>
    </xf>
    <xf numFmtId="4" fontId="2" fillId="6" borderId="34" xfId="1" applyNumberFormat="1" applyFont="1" applyFill="1" applyBorder="1" applyAlignment="1" applyProtection="1">
      <alignment horizontal="right" vertical="center"/>
      <protection locked="0"/>
    </xf>
    <xf numFmtId="4" fontId="2" fillId="6" borderId="9" xfId="0" applyNumberFormat="1" applyFont="1" applyFill="1" applyBorder="1" applyAlignment="1" applyProtection="1">
      <alignment horizontal="right" vertical="center"/>
      <protection locked="0"/>
    </xf>
    <xf numFmtId="4" fontId="2" fillId="6" borderId="9" xfId="1" applyNumberFormat="1" applyFont="1" applyFill="1" applyBorder="1" applyAlignment="1" applyProtection="1">
      <alignment horizontal="right" vertical="center"/>
      <protection locked="0"/>
    </xf>
    <xf numFmtId="4" fontId="2" fillId="6" borderId="9" xfId="1" applyNumberFormat="1" applyFont="1" applyFill="1" applyBorder="1" applyProtection="1">
      <protection locked="0"/>
    </xf>
    <xf numFmtId="4" fontId="4" fillId="6" borderId="9" xfId="1" applyNumberFormat="1" applyFont="1" applyFill="1" applyBorder="1" applyProtection="1">
      <protection locked="0"/>
    </xf>
    <xf numFmtId="0" fontId="2" fillId="6" borderId="40" xfId="0" applyFont="1" applyFill="1" applyBorder="1" applyAlignment="1" applyProtection="1">
      <alignment vertical="center" wrapText="1"/>
      <protection locked="0"/>
    </xf>
    <xf numFmtId="0" fontId="2" fillId="6" borderId="41" xfId="0" applyFont="1" applyFill="1" applyBorder="1" applyAlignment="1" applyProtection="1">
      <alignment vertical="center" wrapText="1"/>
      <protection locked="0"/>
    </xf>
    <xf numFmtId="0" fontId="2" fillId="6" borderId="39" xfId="0" applyFont="1" applyFill="1" applyBorder="1" applyAlignment="1" applyProtection="1">
      <alignment vertical="center" wrapText="1"/>
      <protection locked="0"/>
    </xf>
    <xf numFmtId="0" fontId="2" fillId="6" borderId="12" xfId="0" applyFont="1" applyFill="1" applyBorder="1" applyAlignment="1" applyProtection="1">
      <alignment vertical="center" wrapText="1"/>
      <protection locked="0"/>
    </xf>
    <xf numFmtId="0" fontId="2" fillId="6" borderId="0" xfId="0" applyFont="1" applyFill="1" applyBorder="1" applyAlignment="1" applyProtection="1">
      <alignment vertical="center" wrapText="1"/>
      <protection locked="0"/>
    </xf>
    <xf numFmtId="0" fontId="2" fillId="6" borderId="42" xfId="0" applyFont="1" applyFill="1" applyBorder="1" applyAlignment="1" applyProtection="1">
      <alignment vertical="center" wrapText="1"/>
      <protection locked="0"/>
    </xf>
    <xf numFmtId="0" fontId="2" fillId="6" borderId="11" xfId="0" applyFont="1" applyFill="1" applyBorder="1" applyAlignment="1" applyProtection="1">
      <alignment vertical="center" wrapText="1"/>
      <protection locked="0"/>
    </xf>
    <xf numFmtId="0" fontId="2" fillId="6" borderId="43" xfId="0" applyFont="1" applyFill="1" applyBorder="1" applyAlignment="1" applyProtection="1">
      <alignment vertical="center" wrapText="1"/>
      <protection locked="0"/>
    </xf>
    <xf numFmtId="0" fontId="2" fillId="6" borderId="44" xfId="0" applyFont="1" applyFill="1" applyBorder="1" applyAlignment="1" applyProtection="1">
      <alignment vertical="center" wrapText="1"/>
      <protection locked="0"/>
    </xf>
  </cellXfs>
  <cellStyles count="4">
    <cellStyle name="Euro" xfId="1"/>
    <cellStyle name="Milliers" xfId="2" builtinId="3"/>
    <cellStyle name="Normal" xfId="0" builtinId="0"/>
    <cellStyle name="Pourcentage" xfId="3" builtinId="5"/>
  </cellStyles>
  <dxfs count="6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0"/>
  <sheetViews>
    <sheetView showGridLines="0" showZeros="0" tabSelected="1" workbookViewId="0">
      <selection activeCell="G1" sqref="G1"/>
    </sheetView>
  </sheetViews>
  <sheetFormatPr baseColWidth="10" defaultRowHeight="15.75"/>
  <cols>
    <col min="1" max="1" width="3.7109375" style="5" customWidth="1"/>
    <col min="2" max="2" width="34.7109375" style="5" customWidth="1"/>
    <col min="3" max="5" width="12.7109375" style="7" customWidth="1"/>
    <col min="6" max="6" width="34.7109375" style="5" customWidth="1"/>
    <col min="7" max="7" width="12.7109375" style="7" customWidth="1"/>
    <col min="8" max="16384" width="11.42578125" style="5"/>
  </cols>
  <sheetData>
    <row r="1" spans="2:9" ht="16.5" thickBot="1">
      <c r="F1" s="10" t="s">
        <v>127</v>
      </c>
      <c r="G1" s="63"/>
    </row>
    <row r="2" spans="2:9" ht="16.5" thickBot="1"/>
    <row r="3" spans="2:9" s="8" customFormat="1" ht="16.5" thickBot="1">
      <c r="B3" s="126" t="s">
        <v>123</v>
      </c>
      <c r="C3" s="127"/>
      <c r="D3" s="127"/>
      <c r="E3" s="127"/>
      <c r="F3" s="127"/>
      <c r="G3" s="128"/>
    </row>
    <row r="4" spans="2:9" s="8" customFormat="1">
      <c r="B4" s="52" t="s">
        <v>27</v>
      </c>
      <c r="C4" s="53" t="s">
        <v>34</v>
      </c>
      <c r="D4" s="53" t="s">
        <v>125</v>
      </c>
      <c r="E4" s="53" t="s">
        <v>35</v>
      </c>
      <c r="F4" s="53" t="s">
        <v>28</v>
      </c>
      <c r="G4" s="54" t="s">
        <v>69</v>
      </c>
    </row>
    <row r="5" spans="2:9" s="8" customFormat="1">
      <c r="B5" s="59" t="s">
        <v>43</v>
      </c>
      <c r="C5" s="51"/>
      <c r="D5" s="51"/>
      <c r="E5" s="51"/>
      <c r="F5" s="61" t="s">
        <v>17</v>
      </c>
      <c r="G5" s="55"/>
    </row>
    <row r="6" spans="2:9">
      <c r="B6" s="29" t="s">
        <v>15</v>
      </c>
      <c r="C6" s="227"/>
      <c r="D6" s="227"/>
      <c r="E6" s="19">
        <f>C6-D6</f>
        <v>0</v>
      </c>
      <c r="F6" s="15" t="s">
        <v>18</v>
      </c>
      <c r="G6" s="230"/>
    </row>
    <row r="7" spans="2:9">
      <c r="B7" s="29" t="s">
        <v>16</v>
      </c>
      <c r="C7" s="227"/>
      <c r="D7" s="227"/>
      <c r="E7" s="19">
        <f>C7-D7</f>
        <v>0</v>
      </c>
      <c r="F7" s="15" t="s">
        <v>19</v>
      </c>
      <c r="G7" s="230"/>
    </row>
    <row r="8" spans="2:9">
      <c r="B8" s="29" t="s">
        <v>50</v>
      </c>
      <c r="C8" s="227"/>
      <c r="D8" s="227"/>
      <c r="E8" s="19">
        <f>C8-D8</f>
        <v>0</v>
      </c>
      <c r="F8" s="15" t="s">
        <v>64</v>
      </c>
      <c r="G8" s="230"/>
    </row>
    <row r="9" spans="2:9" s="8" customFormat="1">
      <c r="B9" s="56"/>
      <c r="C9" s="50"/>
      <c r="D9" s="50"/>
      <c r="E9" s="50"/>
      <c r="F9" s="22" t="s">
        <v>93</v>
      </c>
      <c r="G9" s="32"/>
      <c r="I9" s="11"/>
    </row>
    <row r="10" spans="2:9">
      <c r="B10" s="31" t="s">
        <v>45</v>
      </c>
      <c r="C10" s="14">
        <f>SUM(C6:C8)</f>
        <v>0</v>
      </c>
      <c r="D10" s="14">
        <f>SUM(D6:D8)</f>
        <v>0</v>
      </c>
      <c r="E10" s="14">
        <f>SUM(E6:E8)</f>
        <v>0</v>
      </c>
      <c r="F10" s="64" t="s">
        <v>45</v>
      </c>
      <c r="G10" s="33">
        <f>SUM(G6:G8)</f>
        <v>0</v>
      </c>
    </row>
    <row r="11" spans="2:9" s="8" customFormat="1">
      <c r="B11" s="60" t="s">
        <v>21</v>
      </c>
      <c r="C11" s="20"/>
      <c r="D11" s="21"/>
      <c r="E11" s="21"/>
      <c r="F11" s="62" t="s">
        <v>20</v>
      </c>
      <c r="G11" s="57"/>
    </row>
    <row r="12" spans="2:9">
      <c r="B12" s="29" t="s">
        <v>38</v>
      </c>
      <c r="C12" s="227"/>
      <c r="D12" s="227"/>
      <c r="E12" s="19">
        <f>C12-D12</f>
        <v>0</v>
      </c>
      <c r="F12" s="15" t="s">
        <v>119</v>
      </c>
      <c r="G12" s="230"/>
    </row>
    <row r="13" spans="2:9">
      <c r="B13" s="29" t="s">
        <v>48</v>
      </c>
      <c r="C13" s="227"/>
      <c r="D13" s="227"/>
      <c r="E13" s="19">
        <f>C13-D13</f>
        <v>0</v>
      </c>
      <c r="F13" s="15" t="s">
        <v>120</v>
      </c>
      <c r="G13" s="230"/>
    </row>
    <row r="14" spans="2:9">
      <c r="B14" s="29" t="s">
        <v>49</v>
      </c>
      <c r="C14" s="227"/>
      <c r="D14" s="227"/>
      <c r="E14" s="19">
        <f t="shared" ref="E14:E18" si="0">C14-D14</f>
        <v>0</v>
      </c>
      <c r="F14" s="15" t="s">
        <v>67</v>
      </c>
      <c r="G14" s="230"/>
    </row>
    <row r="15" spans="2:9">
      <c r="B15" s="29" t="s">
        <v>66</v>
      </c>
      <c r="C15" s="227"/>
      <c r="D15" s="227"/>
      <c r="E15" s="19">
        <f t="shared" si="0"/>
        <v>0</v>
      </c>
      <c r="F15" s="15" t="s">
        <v>68</v>
      </c>
      <c r="G15" s="230"/>
    </row>
    <row r="16" spans="2:9">
      <c r="B16" s="29" t="s">
        <v>65</v>
      </c>
      <c r="C16" s="228"/>
      <c r="D16" s="228"/>
      <c r="E16" s="19">
        <f t="shared" si="0"/>
        <v>0</v>
      </c>
      <c r="F16" s="15" t="s">
        <v>36</v>
      </c>
      <c r="G16" s="230"/>
    </row>
    <row r="17" spans="2:7">
      <c r="B17" s="29" t="s">
        <v>122</v>
      </c>
      <c r="C17" s="228"/>
      <c r="D17" s="228"/>
      <c r="E17" s="19">
        <f t="shared" si="0"/>
        <v>0</v>
      </c>
      <c r="F17" s="15" t="s">
        <v>37</v>
      </c>
      <c r="G17" s="230"/>
    </row>
    <row r="18" spans="2:7">
      <c r="B18" s="29" t="s">
        <v>22</v>
      </c>
      <c r="C18" s="228"/>
      <c r="D18" s="229"/>
      <c r="E18" s="19">
        <f t="shared" si="0"/>
        <v>0</v>
      </c>
      <c r="F18" s="15"/>
      <c r="G18" s="58"/>
    </row>
    <row r="19" spans="2:7" s="8" customFormat="1">
      <c r="B19" s="37" t="s">
        <v>45</v>
      </c>
      <c r="C19" s="17">
        <f>SUM(C12:C18)</f>
        <v>0</v>
      </c>
      <c r="D19" s="17">
        <f>SUM(D12:D18)</f>
        <v>0</v>
      </c>
      <c r="E19" s="17">
        <f>SUM(E12:E18)</f>
        <v>0</v>
      </c>
      <c r="F19" s="65" t="s">
        <v>26</v>
      </c>
      <c r="G19" s="38">
        <f>SUM(G12:G17)</f>
        <v>0</v>
      </c>
    </row>
    <row r="20" spans="2:7" s="8" customFormat="1" ht="16.5" thickBot="1">
      <c r="B20" s="39" t="s">
        <v>32</v>
      </c>
      <c r="C20" s="66">
        <f>SUM(C10+C19)</f>
        <v>0</v>
      </c>
      <c r="D20" s="66">
        <f>SUM(D10+D19)</f>
        <v>0</v>
      </c>
      <c r="E20" s="66">
        <f>SUM(E10+E19)</f>
        <v>0</v>
      </c>
      <c r="F20" s="41" t="s">
        <v>32</v>
      </c>
      <c r="G20" s="67">
        <f>G10+G19</f>
        <v>0</v>
      </c>
    </row>
  </sheetData>
  <sheetProtection sheet="1" objects="1" scenarios="1"/>
  <mergeCells count="1">
    <mergeCell ref="B3:G3"/>
  </mergeCells>
  <phoneticPr fontId="0" type="noConversion"/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K149"/>
  <sheetViews>
    <sheetView showGridLines="0" showZeros="0" workbookViewId="0">
      <selection activeCell="I1" sqref="I1"/>
    </sheetView>
  </sheetViews>
  <sheetFormatPr baseColWidth="10" defaultRowHeight="15.75"/>
  <cols>
    <col min="1" max="1" width="3.7109375" style="5" customWidth="1"/>
    <col min="2" max="2" width="42.7109375" style="5" customWidth="1"/>
    <col min="3" max="8" width="12.7109375" style="5" customWidth="1"/>
    <col min="9" max="9" width="12.7109375" style="8" customWidth="1"/>
    <col min="10" max="10" width="12.85546875" style="5" bestFit="1" customWidth="1"/>
    <col min="11" max="16384" width="11.42578125" style="5"/>
  </cols>
  <sheetData>
    <row r="1" spans="2:11" ht="16.5" thickBot="1">
      <c r="H1" s="10" t="s">
        <v>127</v>
      </c>
      <c r="I1" s="63"/>
    </row>
    <row r="2" spans="2:11" ht="16.5" thickBot="1">
      <c r="B2" s="72"/>
      <c r="C2" s="72"/>
      <c r="D2" s="72"/>
      <c r="E2" s="72"/>
      <c r="F2" s="72"/>
      <c r="G2" s="72"/>
      <c r="H2" s="74"/>
    </row>
    <row r="3" spans="2:11" ht="16.5" thickBot="1">
      <c r="B3" s="126" t="s">
        <v>128</v>
      </c>
      <c r="C3" s="127"/>
      <c r="D3" s="127"/>
      <c r="E3" s="127"/>
      <c r="F3" s="127"/>
      <c r="G3" s="127"/>
      <c r="H3" s="127"/>
      <c r="I3" s="128"/>
    </row>
    <row r="4" spans="2:11">
      <c r="B4" s="103" t="s">
        <v>0</v>
      </c>
      <c r="C4" s="87" t="s">
        <v>9</v>
      </c>
      <c r="D4" s="87" t="s">
        <v>10</v>
      </c>
      <c r="E4" s="87" t="s">
        <v>11</v>
      </c>
      <c r="F4" s="87" t="s">
        <v>12</v>
      </c>
      <c r="G4" s="87" t="s">
        <v>13</v>
      </c>
      <c r="H4" s="87" t="s">
        <v>14</v>
      </c>
      <c r="I4" s="94" t="s">
        <v>2</v>
      </c>
      <c r="J4" s="81"/>
      <c r="K4" s="80"/>
    </row>
    <row r="5" spans="2:11">
      <c r="B5" s="105" t="s">
        <v>99</v>
      </c>
      <c r="C5" s="231"/>
      <c r="D5" s="231"/>
      <c r="E5" s="231"/>
      <c r="F5" s="231"/>
      <c r="G5" s="231"/>
      <c r="H5" s="232"/>
      <c r="I5" s="106">
        <f>SUM(C5:H5)</f>
        <v>0</v>
      </c>
      <c r="J5" s="73"/>
    </row>
    <row r="6" spans="2:11">
      <c r="B6" s="101" t="s">
        <v>78</v>
      </c>
      <c r="C6" s="69">
        <f t="shared" ref="C6:H6" si="0">C5*20%</f>
        <v>0</v>
      </c>
      <c r="D6" s="69">
        <f t="shared" si="0"/>
        <v>0</v>
      </c>
      <c r="E6" s="69">
        <f t="shared" si="0"/>
        <v>0</v>
      </c>
      <c r="F6" s="69">
        <f t="shared" si="0"/>
        <v>0</v>
      </c>
      <c r="G6" s="69">
        <f t="shared" si="0"/>
        <v>0</v>
      </c>
      <c r="H6" s="85">
        <f t="shared" si="0"/>
        <v>0</v>
      </c>
      <c r="I6" s="86">
        <f>SUM(C6:H6)</f>
        <v>0</v>
      </c>
      <c r="J6" s="73"/>
    </row>
    <row r="7" spans="2:11">
      <c r="B7" s="102" t="s">
        <v>1</v>
      </c>
      <c r="C7" s="68">
        <f t="shared" ref="C7:H7" si="1">C5*(1+tva)</f>
        <v>0</v>
      </c>
      <c r="D7" s="68">
        <f t="shared" si="1"/>
        <v>0</v>
      </c>
      <c r="E7" s="68">
        <f t="shared" si="1"/>
        <v>0</v>
      </c>
      <c r="F7" s="68">
        <f t="shared" si="1"/>
        <v>0</v>
      </c>
      <c r="G7" s="68">
        <f t="shared" si="1"/>
        <v>0</v>
      </c>
      <c r="H7" s="68">
        <f t="shared" si="1"/>
        <v>0</v>
      </c>
      <c r="I7" s="86">
        <f>SUM(C7:H7)</f>
        <v>0</v>
      </c>
      <c r="J7" s="73"/>
    </row>
    <row r="8" spans="2:11" s="8" customFormat="1">
      <c r="B8" s="102" t="s">
        <v>82</v>
      </c>
      <c r="C8" s="68">
        <f>C7</f>
        <v>0</v>
      </c>
      <c r="D8" s="68">
        <f>C8+D7</f>
        <v>0</v>
      </c>
      <c r="E8" s="68">
        <f>D8+E7</f>
        <v>0</v>
      </c>
      <c r="F8" s="68">
        <f>F7</f>
        <v>0</v>
      </c>
      <c r="G8" s="68">
        <f>F8+G7</f>
        <v>0</v>
      </c>
      <c r="H8" s="68">
        <f>G8+H7</f>
        <v>0</v>
      </c>
      <c r="I8" s="91"/>
      <c r="J8" s="82"/>
    </row>
    <row r="9" spans="2:11" s="8" customFormat="1" ht="16.5" thickBot="1">
      <c r="B9" s="110" t="s">
        <v>83</v>
      </c>
      <c r="C9" s="111">
        <f>C5</f>
        <v>0</v>
      </c>
      <c r="D9" s="111">
        <f>D5+C9</f>
        <v>0</v>
      </c>
      <c r="E9" s="111">
        <f>E5+D9</f>
        <v>0</v>
      </c>
      <c r="F9" s="111">
        <f>F5+E9</f>
        <v>0</v>
      </c>
      <c r="G9" s="111">
        <f>G5+F9</f>
        <v>0</v>
      </c>
      <c r="H9" s="111">
        <f>H5+G9</f>
        <v>0</v>
      </c>
      <c r="I9" s="92"/>
      <c r="J9" s="82"/>
    </row>
    <row r="10" spans="2:11" ht="16.5" thickBot="1">
      <c r="B10" s="75"/>
      <c r="C10" s="76"/>
      <c r="D10" s="76"/>
      <c r="E10" s="76"/>
      <c r="F10" s="76"/>
      <c r="G10" s="76"/>
      <c r="H10" s="76"/>
      <c r="I10" s="83"/>
      <c r="J10" s="73"/>
    </row>
    <row r="11" spans="2:11" ht="16.5" thickBot="1">
      <c r="B11" s="126" t="s">
        <v>130</v>
      </c>
      <c r="C11" s="127"/>
      <c r="D11" s="127"/>
      <c r="E11" s="127"/>
      <c r="F11" s="127"/>
      <c r="G11" s="127"/>
      <c r="H11" s="127"/>
      <c r="I11" s="128"/>
      <c r="J11" s="73"/>
    </row>
    <row r="12" spans="2:11">
      <c r="B12" s="103" t="s">
        <v>0</v>
      </c>
      <c r="C12" s="87" t="s">
        <v>9</v>
      </c>
      <c r="D12" s="87" t="s">
        <v>10</v>
      </c>
      <c r="E12" s="87" t="s">
        <v>11</v>
      </c>
      <c r="F12" s="87" t="s">
        <v>12</v>
      </c>
      <c r="G12" s="87" t="s">
        <v>13</v>
      </c>
      <c r="H12" s="87" t="s">
        <v>14</v>
      </c>
      <c r="I12" s="88" t="s">
        <v>2</v>
      </c>
      <c r="J12" s="81"/>
    </row>
    <row r="13" spans="2:11">
      <c r="B13" s="104" t="s">
        <v>100</v>
      </c>
      <c r="C13" s="70">
        <f t="shared" ref="C13:H13" si="2">C5*40%</f>
        <v>0</v>
      </c>
      <c r="D13" s="70">
        <f t="shared" si="2"/>
        <v>0</v>
      </c>
      <c r="E13" s="70">
        <f t="shared" si="2"/>
        <v>0</v>
      </c>
      <c r="F13" s="70">
        <f t="shared" si="2"/>
        <v>0</v>
      </c>
      <c r="G13" s="70">
        <f t="shared" si="2"/>
        <v>0</v>
      </c>
      <c r="H13" s="70">
        <f t="shared" si="2"/>
        <v>0</v>
      </c>
      <c r="I13" s="89">
        <f>SUM(C13:H13)</f>
        <v>0</v>
      </c>
      <c r="J13" s="73"/>
    </row>
    <row r="14" spans="2:11">
      <c r="B14" s="101" t="s">
        <v>129</v>
      </c>
      <c r="C14" s="69">
        <f t="shared" ref="C14:H14" si="3">C13*20%</f>
        <v>0</v>
      </c>
      <c r="D14" s="69">
        <f t="shared" si="3"/>
        <v>0</v>
      </c>
      <c r="E14" s="69">
        <f t="shared" si="3"/>
        <v>0</v>
      </c>
      <c r="F14" s="69">
        <f t="shared" si="3"/>
        <v>0</v>
      </c>
      <c r="G14" s="69">
        <f t="shared" si="3"/>
        <v>0</v>
      </c>
      <c r="H14" s="69">
        <f t="shared" si="3"/>
        <v>0</v>
      </c>
      <c r="I14" s="86">
        <f>SUM(C14:H14)</f>
        <v>0</v>
      </c>
      <c r="J14" s="72"/>
    </row>
    <row r="15" spans="2:11">
      <c r="B15" s="154" t="s">
        <v>79</v>
      </c>
      <c r="C15" s="68">
        <f t="shared" ref="C15:H15" si="4">C13*(1+tva)</f>
        <v>0</v>
      </c>
      <c r="D15" s="68">
        <f t="shared" si="4"/>
        <v>0</v>
      </c>
      <c r="E15" s="68">
        <f t="shared" si="4"/>
        <v>0</v>
      </c>
      <c r="F15" s="68">
        <f t="shared" si="4"/>
        <v>0</v>
      </c>
      <c r="G15" s="68">
        <f t="shared" si="4"/>
        <v>0</v>
      </c>
      <c r="H15" s="68">
        <f t="shared" si="4"/>
        <v>0</v>
      </c>
      <c r="I15" s="90">
        <f>SUM(C15:H15)</f>
        <v>0</v>
      </c>
      <c r="J15" s="72"/>
    </row>
    <row r="16" spans="2:11" s="8" customFormat="1">
      <c r="B16" s="154" t="s">
        <v>80</v>
      </c>
      <c r="C16" s="68">
        <f>C15</f>
        <v>0</v>
      </c>
      <c r="D16" s="68">
        <f>C16+D15</f>
        <v>0</v>
      </c>
      <c r="E16" s="68">
        <f>D16+E15</f>
        <v>0</v>
      </c>
      <c r="F16" s="68">
        <f>F15</f>
        <v>0</v>
      </c>
      <c r="G16" s="68">
        <f>F16+G15</f>
        <v>0</v>
      </c>
      <c r="H16" s="68">
        <f>G16+H15</f>
        <v>0</v>
      </c>
      <c r="I16" s="91"/>
      <c r="J16" s="84"/>
    </row>
    <row r="17" spans="2:10" s="8" customFormat="1" ht="16.5" thickBot="1">
      <c r="B17" s="155" t="s">
        <v>81</v>
      </c>
      <c r="C17" s="111">
        <f>C13</f>
        <v>0</v>
      </c>
      <c r="D17" s="111">
        <f>D13+C17</f>
        <v>0</v>
      </c>
      <c r="E17" s="111">
        <f>E13+D17</f>
        <v>0</v>
      </c>
      <c r="F17" s="111">
        <f>F13+E17</f>
        <v>0</v>
      </c>
      <c r="G17" s="111">
        <f>G13+F17</f>
        <v>0</v>
      </c>
      <c r="H17" s="111">
        <f>H13+G17</f>
        <v>0</v>
      </c>
      <c r="I17" s="92"/>
      <c r="J17" s="84"/>
    </row>
    <row r="18" spans="2:10" ht="16.5" thickBot="1">
      <c r="B18" s="75"/>
      <c r="C18" s="76"/>
      <c r="D18" s="76"/>
      <c r="E18" s="76"/>
      <c r="F18" s="76"/>
      <c r="G18" s="76"/>
      <c r="H18" s="76"/>
      <c r="I18" s="83"/>
      <c r="J18" s="72"/>
    </row>
    <row r="19" spans="2:10" ht="15.75" customHeight="1" thickBot="1">
      <c r="B19" s="129" t="s">
        <v>134</v>
      </c>
      <c r="C19" s="130"/>
      <c r="D19" s="130"/>
      <c r="E19" s="130"/>
      <c r="F19" s="130"/>
      <c r="G19" s="130"/>
      <c r="H19" s="130"/>
      <c r="I19" s="131"/>
    </row>
    <row r="20" spans="2:10">
      <c r="B20" s="109" t="s">
        <v>0</v>
      </c>
      <c r="C20" s="87" t="s">
        <v>9</v>
      </c>
      <c r="D20" s="87" t="s">
        <v>10</v>
      </c>
      <c r="E20" s="87" t="s">
        <v>11</v>
      </c>
      <c r="F20" s="87" t="s">
        <v>12</v>
      </c>
      <c r="G20" s="87" t="s">
        <v>13</v>
      </c>
      <c r="H20" s="87" t="s">
        <v>14</v>
      </c>
      <c r="I20" s="94" t="s">
        <v>2</v>
      </c>
      <c r="J20" s="81"/>
    </row>
    <row r="21" spans="2:10">
      <c r="B21" s="113" t="s">
        <v>85</v>
      </c>
      <c r="C21" s="233"/>
      <c r="D21" s="234"/>
      <c r="E21" s="234"/>
      <c r="F21" s="234"/>
      <c r="G21" s="234"/>
      <c r="H21" s="234"/>
      <c r="I21" s="95">
        <f t="shared" ref="I21:I34" si="5">SUM(C21:H21)</f>
        <v>0</v>
      </c>
      <c r="J21" s="72"/>
    </row>
    <row r="22" spans="2:10">
      <c r="B22" s="114" t="s">
        <v>86</v>
      </c>
      <c r="C22" s="107">
        <f>C5*10%</f>
        <v>0</v>
      </c>
      <c r="D22" s="78">
        <f>D5*10%</f>
        <v>0</v>
      </c>
      <c r="E22" s="78">
        <f t="shared" ref="E22:H22" si="6">E5*10%</f>
        <v>0</v>
      </c>
      <c r="F22" s="78">
        <f t="shared" si="6"/>
        <v>0</v>
      </c>
      <c r="G22" s="78">
        <f t="shared" si="6"/>
        <v>0</v>
      </c>
      <c r="H22" s="78">
        <f t="shared" si="6"/>
        <v>0</v>
      </c>
      <c r="I22" s="96">
        <f t="shared" si="5"/>
        <v>0</v>
      </c>
      <c r="J22" s="72"/>
    </row>
    <row r="23" spans="2:10">
      <c r="B23" s="115" t="s">
        <v>101</v>
      </c>
      <c r="C23" s="107">
        <f t="shared" ref="C23:H23" si="7">(C21+C22)*40%</f>
        <v>0</v>
      </c>
      <c r="D23" s="107">
        <f t="shared" si="7"/>
        <v>0</v>
      </c>
      <c r="E23" s="107">
        <f t="shared" si="7"/>
        <v>0</v>
      </c>
      <c r="F23" s="107">
        <f t="shared" si="7"/>
        <v>0</v>
      </c>
      <c r="G23" s="107">
        <f t="shared" si="7"/>
        <v>0</v>
      </c>
      <c r="H23" s="107">
        <f t="shared" si="7"/>
        <v>0</v>
      </c>
      <c r="I23" s="96">
        <f t="shared" si="5"/>
        <v>0</v>
      </c>
      <c r="J23" s="72"/>
    </row>
    <row r="24" spans="2:10">
      <c r="B24" s="115" t="s">
        <v>90</v>
      </c>
      <c r="C24" s="235"/>
      <c r="D24" s="231"/>
      <c r="E24" s="231"/>
      <c r="F24" s="231"/>
      <c r="G24" s="231"/>
      <c r="H24" s="231"/>
      <c r="I24" s="96">
        <f t="shared" si="5"/>
        <v>0</v>
      </c>
      <c r="J24" s="72"/>
    </row>
    <row r="25" spans="2:10">
      <c r="B25" s="115" t="s">
        <v>72</v>
      </c>
      <c r="C25" s="235"/>
      <c r="D25" s="231"/>
      <c r="E25" s="231"/>
      <c r="F25" s="231"/>
      <c r="G25" s="231"/>
      <c r="H25" s="231"/>
      <c r="I25" s="96">
        <f t="shared" si="5"/>
        <v>0</v>
      </c>
      <c r="J25" s="72"/>
    </row>
    <row r="26" spans="2:10">
      <c r="B26" s="115" t="s">
        <v>73</v>
      </c>
      <c r="C26" s="235"/>
      <c r="D26" s="231"/>
      <c r="E26" s="231"/>
      <c r="F26" s="231"/>
      <c r="G26" s="231"/>
      <c r="H26" s="231"/>
      <c r="I26" s="96">
        <f t="shared" si="5"/>
        <v>0</v>
      </c>
      <c r="J26" s="72"/>
    </row>
    <row r="27" spans="2:10">
      <c r="B27" s="115" t="s">
        <v>87</v>
      </c>
      <c r="C27" s="235"/>
      <c r="D27" s="231"/>
      <c r="E27" s="231"/>
      <c r="F27" s="231"/>
      <c r="G27" s="231"/>
      <c r="H27" s="231"/>
      <c r="I27" s="96">
        <f t="shared" si="5"/>
        <v>0</v>
      </c>
      <c r="J27" s="72"/>
    </row>
    <row r="28" spans="2:10">
      <c r="B28" s="115" t="s">
        <v>102</v>
      </c>
      <c r="C28" s="235"/>
      <c r="D28" s="231"/>
      <c r="E28" s="231"/>
      <c r="F28" s="231"/>
      <c r="G28" s="231"/>
      <c r="H28" s="231"/>
      <c r="I28" s="96">
        <f t="shared" si="5"/>
        <v>0</v>
      </c>
      <c r="J28" s="72"/>
    </row>
    <row r="29" spans="2:10">
      <c r="B29" s="115" t="s">
        <v>103</v>
      </c>
      <c r="C29" s="235"/>
      <c r="D29" s="231"/>
      <c r="E29" s="231"/>
      <c r="F29" s="231"/>
      <c r="G29" s="231"/>
      <c r="H29" s="231"/>
      <c r="I29" s="96">
        <f t="shared" si="5"/>
        <v>0</v>
      </c>
      <c r="J29" s="72"/>
    </row>
    <row r="30" spans="2:10">
      <c r="B30" s="115" t="s">
        <v>89</v>
      </c>
      <c r="C30" s="235"/>
      <c r="D30" s="231"/>
      <c r="E30" s="231"/>
      <c r="F30" s="231"/>
      <c r="G30" s="231"/>
      <c r="H30" s="231"/>
      <c r="I30" s="96">
        <f t="shared" si="5"/>
        <v>0</v>
      </c>
      <c r="J30" s="72"/>
    </row>
    <row r="31" spans="2:10" ht="31.5" customHeight="1">
      <c r="B31" s="114" t="s">
        <v>133</v>
      </c>
      <c r="C31" s="107"/>
      <c r="D31" s="78"/>
      <c r="E31" s="78"/>
      <c r="F31" s="78"/>
      <c r="G31" s="78"/>
      <c r="H31" s="93">
        <f>' Bilan N-1'!C7*10%</f>
        <v>0</v>
      </c>
      <c r="I31" s="97">
        <f t="shared" si="5"/>
        <v>0</v>
      </c>
      <c r="J31" s="72"/>
    </row>
    <row r="32" spans="2:10">
      <c r="B32" s="114" t="s">
        <v>132</v>
      </c>
      <c r="C32" s="107"/>
      <c r="D32" s="78"/>
      <c r="E32" s="15"/>
      <c r="F32" s="78"/>
      <c r="G32" s="78"/>
      <c r="H32" s="231"/>
      <c r="I32" s="96">
        <f t="shared" si="5"/>
        <v>0</v>
      </c>
      <c r="J32" s="72"/>
    </row>
    <row r="33" spans="2:11" ht="15.75" customHeight="1">
      <c r="B33" s="114" t="s">
        <v>131</v>
      </c>
      <c r="C33" s="46"/>
      <c r="D33" s="78"/>
      <c r="E33" s="78"/>
      <c r="F33" s="78"/>
      <c r="G33" s="78"/>
      <c r="H33" s="231"/>
      <c r="I33" s="96">
        <f t="shared" si="5"/>
        <v>0</v>
      </c>
      <c r="J33" s="72"/>
    </row>
    <row r="34" spans="2:11" ht="15.75" customHeight="1">
      <c r="B34" s="116" t="s">
        <v>104</v>
      </c>
      <c r="C34" s="108"/>
      <c r="D34" s="69"/>
      <c r="E34" s="69"/>
      <c r="F34" s="69"/>
      <c r="G34" s="69"/>
      <c r="H34" s="236"/>
      <c r="I34" s="98">
        <f t="shared" si="5"/>
        <v>0</v>
      </c>
      <c r="J34" s="72"/>
    </row>
    <row r="35" spans="2:11" s="8" customFormat="1">
      <c r="B35" s="156" t="s">
        <v>2</v>
      </c>
      <c r="C35" s="68">
        <f t="shared" ref="C35:I35" si="8">SUM(C21:C34)</f>
        <v>0</v>
      </c>
      <c r="D35" s="68">
        <f t="shared" si="8"/>
        <v>0</v>
      </c>
      <c r="E35" s="68">
        <f t="shared" si="8"/>
        <v>0</v>
      </c>
      <c r="F35" s="68">
        <f t="shared" si="8"/>
        <v>0</v>
      </c>
      <c r="G35" s="68">
        <f t="shared" si="8"/>
        <v>0</v>
      </c>
      <c r="H35" s="68">
        <f t="shared" si="8"/>
        <v>0</v>
      </c>
      <c r="I35" s="99">
        <f t="shared" si="8"/>
        <v>0</v>
      </c>
      <c r="J35" s="71"/>
    </row>
    <row r="36" spans="2:11" s="8" customFormat="1" ht="16.5" thickBot="1">
      <c r="B36" s="157" t="s">
        <v>8</v>
      </c>
      <c r="C36" s="112">
        <f>C35</f>
        <v>0</v>
      </c>
      <c r="D36" s="112">
        <f>C36+D35</f>
        <v>0</v>
      </c>
      <c r="E36" s="112">
        <f>D36+E35</f>
        <v>0</v>
      </c>
      <c r="F36" s="112">
        <f>E36+F35</f>
        <v>0</v>
      </c>
      <c r="G36" s="112">
        <f>F36+G35</f>
        <v>0</v>
      </c>
      <c r="H36" s="112">
        <f>G36+H35</f>
        <v>0</v>
      </c>
      <c r="I36" s="100"/>
      <c r="J36" s="71"/>
    </row>
    <row r="37" spans="2:11" ht="16.5" thickBot="1">
      <c r="B37" s="77"/>
      <c r="C37" s="3"/>
      <c r="D37" s="3"/>
      <c r="E37" s="3"/>
      <c r="F37" s="3"/>
      <c r="G37" s="3"/>
      <c r="H37" s="3"/>
      <c r="I37" s="9"/>
    </row>
    <row r="38" spans="2:11" ht="16.5" thickBot="1">
      <c r="B38" s="129" t="s">
        <v>135</v>
      </c>
      <c r="C38" s="130"/>
      <c r="D38" s="130"/>
      <c r="E38" s="130"/>
      <c r="F38" s="130"/>
      <c r="G38" s="130"/>
      <c r="H38" s="130"/>
      <c r="I38" s="131"/>
      <c r="J38" s="72"/>
    </row>
    <row r="39" spans="2:11">
      <c r="B39" s="118" t="s">
        <v>0</v>
      </c>
      <c r="C39" s="87" t="s">
        <v>9</v>
      </c>
      <c r="D39" s="87" t="s">
        <v>10</v>
      </c>
      <c r="E39" s="87" t="s">
        <v>11</v>
      </c>
      <c r="F39" s="87" t="s">
        <v>12</v>
      </c>
      <c r="G39" s="87" t="s">
        <v>13</v>
      </c>
      <c r="H39" s="87" t="s">
        <v>14</v>
      </c>
      <c r="I39" s="54" t="s">
        <v>33</v>
      </c>
      <c r="J39" s="72"/>
    </row>
    <row r="40" spans="2:11">
      <c r="B40" s="119" t="s">
        <v>7</v>
      </c>
      <c r="C40" s="70">
        <f>C6</f>
        <v>0</v>
      </c>
      <c r="D40" s="70">
        <f t="shared" ref="D40:H40" si="9">D6</f>
        <v>0</v>
      </c>
      <c r="E40" s="70">
        <f t="shared" si="9"/>
        <v>0</v>
      </c>
      <c r="F40" s="70">
        <f t="shared" si="9"/>
        <v>0</v>
      </c>
      <c r="G40" s="70">
        <f t="shared" si="9"/>
        <v>0</v>
      </c>
      <c r="H40" s="70">
        <f t="shared" si="9"/>
        <v>0</v>
      </c>
      <c r="I40" s="120"/>
      <c r="J40" s="72"/>
    </row>
    <row r="41" spans="2:11">
      <c r="B41" s="121" t="s">
        <v>105</v>
      </c>
      <c r="C41" s="231"/>
      <c r="D41" s="231"/>
      <c r="E41" s="231"/>
      <c r="F41" s="231"/>
      <c r="G41" s="231"/>
      <c r="H41" s="231"/>
      <c r="I41" s="120"/>
      <c r="J41" s="72"/>
    </row>
    <row r="42" spans="2:11" ht="31.5">
      <c r="B42" s="121" t="s">
        <v>113</v>
      </c>
      <c r="C42" s="78">
        <f>C14</f>
        <v>0</v>
      </c>
      <c r="D42" s="78">
        <f t="shared" ref="D42:H42" si="10">D14</f>
        <v>0</v>
      </c>
      <c r="E42" s="78">
        <f t="shared" si="10"/>
        <v>0</v>
      </c>
      <c r="F42" s="78">
        <f t="shared" si="10"/>
        <v>0</v>
      </c>
      <c r="G42" s="78">
        <f t="shared" si="10"/>
        <v>0</v>
      </c>
      <c r="H42" s="78">
        <f t="shared" si="10"/>
        <v>0</v>
      </c>
      <c r="I42" s="120"/>
      <c r="J42" s="72"/>
    </row>
    <row r="43" spans="2:11">
      <c r="B43" s="121" t="s">
        <v>84</v>
      </c>
      <c r="C43" s="78">
        <f>SUM(C25:C30)*20%</f>
        <v>0</v>
      </c>
      <c r="D43" s="78">
        <f t="shared" ref="D43:G43" si="11">SUM(D25:D30)*20%</f>
        <v>0</v>
      </c>
      <c r="E43" s="78">
        <f t="shared" si="11"/>
        <v>0</v>
      </c>
      <c r="F43" s="78">
        <f t="shared" si="11"/>
        <v>0</v>
      </c>
      <c r="G43" s="78">
        <f t="shared" si="11"/>
        <v>0</v>
      </c>
      <c r="H43" s="78">
        <f>SUM(H25:H30)*20%</f>
        <v>0</v>
      </c>
      <c r="I43" s="120"/>
      <c r="J43" s="72"/>
    </row>
    <row r="44" spans="2:11">
      <c r="B44" s="121" t="s">
        <v>47</v>
      </c>
      <c r="C44" s="231"/>
      <c r="D44" s="231"/>
      <c r="E44" s="231"/>
      <c r="F44" s="231"/>
      <c r="G44" s="231"/>
      <c r="H44" s="237"/>
      <c r="I44" s="120"/>
      <c r="J44" s="72"/>
      <c r="K44" s="6"/>
    </row>
    <row r="45" spans="2:11">
      <c r="B45" s="122" t="s">
        <v>106</v>
      </c>
      <c r="C45" s="69"/>
      <c r="D45" s="69">
        <f>C47</f>
        <v>0</v>
      </c>
      <c r="E45" s="69">
        <f>D47</f>
        <v>0</v>
      </c>
      <c r="F45" s="69">
        <f>E47</f>
        <v>0</v>
      </c>
      <c r="G45" s="69">
        <f>F47</f>
        <v>0</v>
      </c>
      <c r="H45" s="69">
        <f>G47</f>
        <v>0</v>
      </c>
      <c r="I45" s="120"/>
      <c r="J45" s="72"/>
    </row>
    <row r="46" spans="2:11">
      <c r="B46" s="158" t="s">
        <v>98</v>
      </c>
      <c r="C46" s="68">
        <f>IF(C40+C41&gt;SUM(C42:C45),C40+C42-SUM(C42:C45),0)</f>
        <v>0</v>
      </c>
      <c r="D46" s="68">
        <f>IF(SUM(D40:D41)&gt;SUM(D42:D45),SUM(D40:D41)-SUM(D42:D45),0)</f>
        <v>0</v>
      </c>
      <c r="E46" s="68">
        <f>IF(SUM(E40:E41)&gt;SUM(E42:E45),SUM(E40:E41)-SUM(E42:E45),0)</f>
        <v>0</v>
      </c>
      <c r="F46" s="68">
        <f>IF(SUM(F40:F41)&gt;SUM(F42:F45),SUM(F40:F41)-SUM(F42:F45),0)</f>
        <v>0</v>
      </c>
      <c r="G46" s="68">
        <f>IF(SUM(G40:G41)&gt;SUM(G42:G45),SUM(G40:G41)-SUM(G42:G45),0)</f>
        <v>0</v>
      </c>
      <c r="H46" s="68">
        <f>IF(SUM(H40:H41)&gt;SUM(H42:H45),SUM(H40:H41)-SUM(H42:H45),0)</f>
        <v>0</v>
      </c>
      <c r="I46" s="120"/>
      <c r="J46" s="73"/>
    </row>
    <row r="47" spans="2:11" s="8" customFormat="1">
      <c r="B47" s="158" t="s">
        <v>136</v>
      </c>
      <c r="C47" s="68">
        <f t="shared" ref="C47:H47" si="12">IF(SUM(C40:C41)&lt;SUM(C42:C45),SUM(C42:C45)-SUM(C40:C41),0)</f>
        <v>0</v>
      </c>
      <c r="D47" s="68">
        <f t="shared" si="12"/>
        <v>0</v>
      </c>
      <c r="E47" s="68">
        <f t="shared" si="12"/>
        <v>0</v>
      </c>
      <c r="F47" s="68">
        <f t="shared" si="12"/>
        <v>0</v>
      </c>
      <c r="G47" s="68">
        <f t="shared" si="12"/>
        <v>0</v>
      </c>
      <c r="H47" s="68">
        <f t="shared" si="12"/>
        <v>0</v>
      </c>
      <c r="I47" s="123"/>
      <c r="J47" s="82"/>
    </row>
    <row r="48" spans="2:11" s="8" customFormat="1" ht="16.5" thickBot="1">
      <c r="B48" s="159" t="s">
        <v>92</v>
      </c>
      <c r="C48" s="124"/>
      <c r="D48" s="124"/>
      <c r="E48" s="124">
        <f>D46</f>
        <v>0</v>
      </c>
      <c r="F48" s="124">
        <f>E46</f>
        <v>0</v>
      </c>
      <c r="G48" s="124">
        <f>F46</f>
        <v>0</v>
      </c>
      <c r="H48" s="124">
        <f>G46</f>
        <v>0</v>
      </c>
      <c r="I48" s="125">
        <f>H46</f>
        <v>0</v>
      </c>
      <c r="J48" s="117"/>
    </row>
    <row r="101" spans="2:6">
      <c r="B101" s="3"/>
      <c r="C101" s="3"/>
      <c r="D101" s="132"/>
      <c r="E101" s="132"/>
      <c r="F101" s="3"/>
    </row>
    <row r="102" spans="2:6">
      <c r="C102" s="79"/>
    </row>
    <row r="103" spans="2:6">
      <c r="C103" s="79"/>
      <c r="E103" s="79"/>
      <c r="F103" s="79"/>
    </row>
    <row r="104" spans="2:6">
      <c r="C104" s="79"/>
      <c r="F104" s="79"/>
    </row>
    <row r="105" spans="2:6">
      <c r="C105" s="79"/>
      <c r="F105" s="79"/>
    </row>
    <row r="106" spans="2:6">
      <c r="C106" s="79"/>
      <c r="F106" s="79"/>
    </row>
    <row r="107" spans="2:6">
      <c r="C107" s="79"/>
      <c r="F107" s="79"/>
    </row>
    <row r="108" spans="2:6">
      <c r="C108" s="79"/>
      <c r="F108" s="79"/>
    </row>
    <row r="109" spans="2:6">
      <c r="C109" s="79"/>
      <c r="F109" s="79"/>
    </row>
    <row r="110" spans="2:6">
      <c r="C110" s="79"/>
      <c r="F110" s="79"/>
    </row>
    <row r="111" spans="2:6">
      <c r="C111" s="79"/>
      <c r="F111" s="79"/>
    </row>
    <row r="112" spans="2:6">
      <c r="C112" s="79"/>
      <c r="F112" s="79"/>
    </row>
    <row r="113" spans="3:7">
      <c r="C113" s="79"/>
      <c r="F113" s="79"/>
    </row>
    <row r="114" spans="3:7">
      <c r="C114" s="79"/>
      <c r="F114" s="79"/>
    </row>
    <row r="115" spans="3:7">
      <c r="C115" s="79"/>
      <c r="F115" s="79"/>
    </row>
    <row r="116" spans="3:7">
      <c r="C116" s="79"/>
      <c r="F116" s="79"/>
    </row>
    <row r="117" spans="3:7">
      <c r="C117" s="79"/>
      <c r="F117" s="79"/>
    </row>
    <row r="118" spans="3:7">
      <c r="C118" s="79"/>
      <c r="F118" s="79"/>
    </row>
    <row r="119" spans="3:7">
      <c r="C119" s="79"/>
      <c r="F119" s="79"/>
    </row>
    <row r="120" spans="3:7">
      <c r="C120" s="79"/>
      <c r="F120" s="79"/>
    </row>
    <row r="121" spans="3:7">
      <c r="C121" s="79"/>
      <c r="E121" s="79"/>
      <c r="F121" s="79"/>
      <c r="G121" s="79"/>
    </row>
    <row r="122" spans="3:7">
      <c r="C122" s="79"/>
      <c r="F122" s="79"/>
    </row>
    <row r="123" spans="3:7">
      <c r="C123" s="79"/>
      <c r="F123" s="79"/>
    </row>
    <row r="124" spans="3:7">
      <c r="C124" s="79"/>
      <c r="F124" s="79"/>
    </row>
    <row r="125" spans="3:7">
      <c r="C125" s="79"/>
      <c r="E125" s="79"/>
      <c r="F125" s="79"/>
    </row>
    <row r="133" spans="2:5">
      <c r="B133" s="3"/>
      <c r="D133" s="132"/>
      <c r="E133" s="132"/>
    </row>
    <row r="134" spans="2:5">
      <c r="E134" s="79"/>
    </row>
    <row r="135" spans="2:5">
      <c r="E135" s="79"/>
    </row>
    <row r="136" spans="2:5">
      <c r="E136" s="79"/>
    </row>
    <row r="137" spans="2:5">
      <c r="E137" s="79"/>
    </row>
    <row r="138" spans="2:5">
      <c r="E138" s="79"/>
    </row>
    <row r="139" spans="2:5">
      <c r="E139" s="79"/>
    </row>
    <row r="140" spans="2:5">
      <c r="E140" s="79"/>
    </row>
    <row r="141" spans="2:5">
      <c r="E141" s="79"/>
    </row>
    <row r="142" spans="2:5">
      <c r="E142" s="79"/>
    </row>
    <row r="143" spans="2:5">
      <c r="E143" s="79"/>
    </row>
    <row r="144" spans="2:5">
      <c r="E144" s="79"/>
    </row>
    <row r="145" spans="5:5">
      <c r="E145" s="79"/>
    </row>
    <row r="146" spans="5:5">
      <c r="E146" s="79"/>
    </row>
    <row r="147" spans="5:5">
      <c r="E147" s="79"/>
    </row>
    <row r="148" spans="5:5">
      <c r="E148" s="79"/>
    </row>
    <row r="149" spans="5:5">
      <c r="E149" s="79"/>
    </row>
  </sheetData>
  <sheetProtection sheet="1" objects="1" scenarios="1"/>
  <mergeCells count="6">
    <mergeCell ref="B19:I19"/>
    <mergeCell ref="B38:I38"/>
    <mergeCell ref="B3:I3"/>
    <mergeCell ref="B11:I11"/>
    <mergeCell ref="D133:E133"/>
    <mergeCell ref="D101:E101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landscape" horizontalDpi="4294967294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P51"/>
  <sheetViews>
    <sheetView showGridLines="0" showZeros="0" workbookViewId="0">
      <selection activeCell="J1" sqref="J1"/>
    </sheetView>
  </sheetViews>
  <sheetFormatPr baseColWidth="10" defaultRowHeight="15.75"/>
  <cols>
    <col min="1" max="1" width="3.7109375" style="5" customWidth="1"/>
    <col min="2" max="2" width="30.7109375" style="5" customWidth="1"/>
    <col min="3" max="9" width="12.7109375" style="5" customWidth="1"/>
    <col min="10" max="10" width="12.7109375" style="8" customWidth="1"/>
    <col min="11" max="12" width="19" style="5" bestFit="1" customWidth="1"/>
    <col min="13" max="16384" width="11.42578125" style="5"/>
  </cols>
  <sheetData>
    <row r="1" spans="2:12" ht="16.5" thickBot="1">
      <c r="B1" s="139"/>
      <c r="C1" s="139"/>
      <c r="D1" s="139"/>
      <c r="E1" s="140"/>
      <c r="F1" s="145"/>
      <c r="G1" s="81"/>
      <c r="H1" s="141"/>
      <c r="I1" s="10" t="s">
        <v>127</v>
      </c>
      <c r="J1" s="149"/>
    </row>
    <row r="2" spans="2:12" ht="16.5" thickBot="1">
      <c r="D2" s="4"/>
      <c r="E2" s="74"/>
      <c r="F2" s="4"/>
      <c r="G2" s="4"/>
      <c r="H2" s="147"/>
    </row>
    <row r="3" spans="2:12" ht="16.5" thickBot="1">
      <c r="B3" s="165" t="s">
        <v>150</v>
      </c>
      <c r="C3" s="166"/>
      <c r="D3" s="166"/>
      <c r="E3" s="166"/>
      <c r="F3" s="166"/>
      <c r="G3" s="166"/>
      <c r="H3" s="166"/>
      <c r="I3" s="166"/>
      <c r="J3" s="167"/>
    </row>
    <row r="4" spans="2:12" ht="31.5">
      <c r="B4" s="103" t="s">
        <v>0</v>
      </c>
      <c r="C4" s="87" t="s">
        <v>9</v>
      </c>
      <c r="D4" s="87" t="s">
        <v>10</v>
      </c>
      <c r="E4" s="87" t="s">
        <v>11</v>
      </c>
      <c r="F4" s="87" t="s">
        <v>12</v>
      </c>
      <c r="G4" s="87" t="s">
        <v>13</v>
      </c>
      <c r="H4" s="87" t="s">
        <v>14</v>
      </c>
      <c r="I4" s="168" t="s">
        <v>153</v>
      </c>
      <c r="J4" s="94" t="s">
        <v>75</v>
      </c>
      <c r="K4" s="4"/>
      <c r="L4" s="4"/>
    </row>
    <row r="5" spans="2:12">
      <c r="B5" s="169" t="s">
        <v>95</v>
      </c>
      <c r="C5" s="238"/>
      <c r="D5" s="238"/>
      <c r="E5" s="238"/>
      <c r="F5" s="239"/>
      <c r="G5" s="239"/>
      <c r="H5" s="239"/>
      <c r="I5" s="239"/>
      <c r="J5" s="170">
        <f t="shared" ref="J5:J10" si="0">SUM(C5:I5)</f>
        <v>0</v>
      </c>
      <c r="K5" s="4"/>
      <c r="L5" s="4"/>
    </row>
    <row r="6" spans="2:12">
      <c r="B6" s="171" t="s">
        <v>116</v>
      </c>
      <c r="C6" s="240"/>
      <c r="D6" s="240"/>
      <c r="E6" s="240"/>
      <c r="F6" s="241"/>
      <c r="G6" s="241"/>
      <c r="H6" s="241"/>
      <c r="I6" s="241"/>
      <c r="J6" s="172">
        <f t="shared" si="0"/>
        <v>0</v>
      </c>
      <c r="K6" s="4"/>
      <c r="L6" s="4"/>
    </row>
    <row r="7" spans="2:12">
      <c r="B7" s="171" t="s">
        <v>117</v>
      </c>
      <c r="C7" s="240"/>
      <c r="D7" s="240"/>
      <c r="E7" s="240"/>
      <c r="F7" s="241"/>
      <c r="G7" s="241"/>
      <c r="H7" s="242"/>
      <c r="I7" s="241"/>
      <c r="J7" s="172">
        <f t="shared" si="0"/>
        <v>0</v>
      </c>
      <c r="K7" s="4"/>
      <c r="L7" s="4"/>
    </row>
    <row r="8" spans="2:12">
      <c r="B8" s="171" t="s">
        <v>114</v>
      </c>
      <c r="C8" s="240"/>
      <c r="D8" s="240"/>
      <c r="E8" s="240"/>
      <c r="F8" s="241"/>
      <c r="G8" s="241"/>
      <c r="H8" s="242"/>
      <c r="I8" s="241"/>
      <c r="J8" s="172">
        <f t="shared" si="0"/>
        <v>0</v>
      </c>
      <c r="K8" s="4"/>
      <c r="L8" s="4"/>
    </row>
    <row r="9" spans="2:12">
      <c r="B9" s="171" t="s">
        <v>143</v>
      </c>
      <c r="C9" s="240"/>
      <c r="D9" s="240"/>
      <c r="E9" s="240"/>
      <c r="F9" s="241"/>
      <c r="G9" s="241"/>
      <c r="H9" s="242"/>
      <c r="I9" s="241"/>
      <c r="J9" s="172">
        <f t="shared" si="0"/>
        <v>0</v>
      </c>
      <c r="K9" s="4"/>
      <c r="L9" s="4"/>
    </row>
    <row r="10" spans="2:12">
      <c r="B10" s="171" t="s">
        <v>118</v>
      </c>
      <c r="C10" s="240"/>
      <c r="D10" s="240"/>
      <c r="E10" s="240"/>
      <c r="F10" s="240"/>
      <c r="G10" s="241"/>
      <c r="H10" s="242"/>
      <c r="I10" s="241"/>
      <c r="J10" s="172">
        <f t="shared" si="0"/>
        <v>0</v>
      </c>
      <c r="K10" s="4"/>
      <c r="L10" s="4"/>
    </row>
    <row r="11" spans="2:12">
      <c r="B11" s="173" t="s">
        <v>137</v>
      </c>
      <c r="C11" s="231"/>
      <c r="D11" s="231"/>
      <c r="E11" s="231"/>
      <c r="F11" s="231"/>
      <c r="G11" s="231"/>
      <c r="H11" s="231"/>
      <c r="I11" s="231"/>
      <c r="J11" s="96">
        <f t="shared" ref="J11:J16" si="1">SUM(C11:I11)</f>
        <v>0</v>
      </c>
      <c r="K11" s="136"/>
      <c r="L11" s="136"/>
    </row>
    <row r="12" spans="2:12">
      <c r="B12" s="173" t="s">
        <v>138</v>
      </c>
      <c r="C12" s="231"/>
      <c r="D12" s="231"/>
      <c r="E12" s="231"/>
      <c r="F12" s="231"/>
      <c r="G12" s="231"/>
      <c r="H12" s="231"/>
      <c r="I12" s="231"/>
      <c r="J12" s="96">
        <f t="shared" si="1"/>
        <v>0</v>
      </c>
      <c r="K12" s="136"/>
      <c r="L12" s="136"/>
    </row>
    <row r="13" spans="2:12">
      <c r="B13" s="173" t="s">
        <v>139</v>
      </c>
      <c r="C13" s="231"/>
      <c r="D13" s="231"/>
      <c r="E13" s="231"/>
      <c r="F13" s="231"/>
      <c r="G13" s="231"/>
      <c r="H13" s="231"/>
      <c r="I13" s="231"/>
      <c r="J13" s="96">
        <f t="shared" si="1"/>
        <v>0</v>
      </c>
      <c r="K13" s="136"/>
      <c r="L13" s="136"/>
    </row>
    <row r="14" spans="2:12">
      <c r="B14" s="173" t="s">
        <v>140</v>
      </c>
      <c r="C14" s="231"/>
      <c r="D14" s="231"/>
      <c r="E14" s="231"/>
      <c r="F14" s="231"/>
      <c r="G14" s="231"/>
      <c r="H14" s="231"/>
      <c r="I14" s="231"/>
      <c r="J14" s="96">
        <f t="shared" si="1"/>
        <v>0</v>
      </c>
      <c r="K14" s="136"/>
      <c r="L14" s="136"/>
    </row>
    <row r="15" spans="2:12">
      <c r="B15" s="173" t="s">
        <v>142</v>
      </c>
      <c r="C15" s="231"/>
      <c r="D15" s="231"/>
      <c r="E15" s="231"/>
      <c r="F15" s="231"/>
      <c r="G15" s="231"/>
      <c r="H15" s="231"/>
      <c r="I15" s="231"/>
      <c r="J15" s="96">
        <f t="shared" si="1"/>
        <v>0</v>
      </c>
      <c r="K15" s="136"/>
      <c r="L15" s="136"/>
    </row>
    <row r="16" spans="2:12">
      <c r="B16" s="174" t="s">
        <v>141</v>
      </c>
      <c r="C16" s="236"/>
      <c r="D16" s="236"/>
      <c r="E16" s="236"/>
      <c r="F16" s="236"/>
      <c r="G16" s="236"/>
      <c r="H16" s="236"/>
      <c r="I16" s="236"/>
      <c r="J16" s="98">
        <f t="shared" si="1"/>
        <v>0</v>
      </c>
      <c r="K16" s="136"/>
      <c r="L16" s="136"/>
    </row>
    <row r="17" spans="2:12" s="8" customFormat="1">
      <c r="B17" s="175" t="s">
        <v>2</v>
      </c>
      <c r="C17" s="68">
        <f>SUM(C5:C16)</f>
        <v>0</v>
      </c>
      <c r="D17" s="68">
        <f t="shared" ref="D17:I17" si="2">SUM(D5:D16)</f>
        <v>0</v>
      </c>
      <c r="E17" s="68">
        <f t="shared" si="2"/>
        <v>0</v>
      </c>
      <c r="F17" s="68">
        <f t="shared" si="2"/>
        <v>0</v>
      </c>
      <c r="G17" s="68">
        <f t="shared" si="2"/>
        <v>0</v>
      </c>
      <c r="H17" s="68">
        <f t="shared" si="2"/>
        <v>0</v>
      </c>
      <c r="I17" s="161">
        <f t="shared" si="2"/>
        <v>0</v>
      </c>
      <c r="J17" s="95">
        <f>SUM(J5:J16)</f>
        <v>0</v>
      </c>
      <c r="K17" s="153"/>
      <c r="L17" s="153"/>
    </row>
    <row r="18" spans="2:12" s="8" customFormat="1" ht="16.5" thickBot="1">
      <c r="B18" s="176" t="s">
        <v>8</v>
      </c>
      <c r="C18" s="112">
        <f>C17</f>
        <v>0</v>
      </c>
      <c r="D18" s="112">
        <f>C18+D17</f>
        <v>0</v>
      </c>
      <c r="E18" s="112">
        <f>D18+E17</f>
        <v>0</v>
      </c>
      <c r="F18" s="112">
        <f>E18+F17</f>
        <v>0</v>
      </c>
      <c r="G18" s="112">
        <f>F18+G17</f>
        <v>0</v>
      </c>
      <c r="H18" s="177">
        <f>G18+H17</f>
        <v>0</v>
      </c>
      <c r="I18" s="178"/>
      <c r="J18" s="179"/>
      <c r="K18" s="153"/>
      <c r="L18" s="153"/>
    </row>
    <row r="19" spans="2:12" ht="16.5" thickBot="1">
      <c r="C19" s="142"/>
      <c r="D19" s="142"/>
      <c r="E19" s="142"/>
      <c r="F19" s="142"/>
      <c r="G19" s="142"/>
      <c r="H19" s="142"/>
      <c r="I19" s="143"/>
      <c r="J19" s="151"/>
      <c r="K19" s="136"/>
      <c r="L19" s="136"/>
    </row>
    <row r="20" spans="2:12" ht="16.5" thickBot="1">
      <c r="B20" s="180" t="s">
        <v>151</v>
      </c>
      <c r="C20" s="181"/>
      <c r="D20" s="181"/>
      <c r="E20" s="181"/>
      <c r="F20" s="181"/>
      <c r="G20" s="181"/>
      <c r="H20" s="181"/>
      <c r="I20" s="181"/>
      <c r="J20" s="182"/>
      <c r="K20" s="136"/>
      <c r="L20" s="136"/>
    </row>
    <row r="21" spans="2:12" s="9" customFormat="1">
      <c r="B21" s="52" t="s">
        <v>0</v>
      </c>
      <c r="C21" s="53" t="s">
        <v>9</v>
      </c>
      <c r="D21" s="53" t="s">
        <v>10</v>
      </c>
      <c r="E21" s="53" t="s">
        <v>11</v>
      </c>
      <c r="F21" s="53" t="s">
        <v>12</v>
      </c>
      <c r="G21" s="53" t="s">
        <v>13</v>
      </c>
      <c r="H21" s="53" t="s">
        <v>14</v>
      </c>
      <c r="I21" s="53" t="s">
        <v>77</v>
      </c>
      <c r="J21" s="54" t="s">
        <v>75</v>
      </c>
      <c r="K21" s="162"/>
      <c r="L21" s="162"/>
    </row>
    <row r="22" spans="2:12">
      <c r="B22" s="183" t="s">
        <v>96</v>
      </c>
      <c r="C22" s="243"/>
      <c r="D22" s="243"/>
      <c r="E22" s="243"/>
      <c r="F22" s="243"/>
      <c r="G22" s="244"/>
      <c r="H22" s="244"/>
      <c r="I22" s="245"/>
      <c r="J22" s="184">
        <f>SUM(C22:H22)</f>
        <v>0</v>
      </c>
      <c r="K22" s="136"/>
      <c r="L22" s="136"/>
    </row>
    <row r="23" spans="2:12">
      <c r="B23" s="185" t="s">
        <v>144</v>
      </c>
      <c r="C23" s="246"/>
      <c r="D23" s="246"/>
      <c r="E23" s="246"/>
      <c r="F23" s="246"/>
      <c r="G23" s="246"/>
      <c r="H23" s="246"/>
      <c r="I23" s="246"/>
      <c r="J23" s="97">
        <f t="shared" ref="J23:J28" si="3">SUM(C23:I23)</f>
        <v>0</v>
      </c>
      <c r="K23" s="136"/>
      <c r="L23" s="136"/>
    </row>
    <row r="24" spans="2:12">
      <c r="B24" s="185" t="s">
        <v>145</v>
      </c>
      <c r="C24" s="246"/>
      <c r="D24" s="246"/>
      <c r="E24" s="246"/>
      <c r="F24" s="246"/>
      <c r="G24" s="246"/>
      <c r="H24" s="246"/>
      <c r="I24" s="246"/>
      <c r="J24" s="97">
        <f t="shared" si="3"/>
        <v>0</v>
      </c>
      <c r="K24" s="136"/>
      <c r="L24" s="136"/>
    </row>
    <row r="25" spans="2:12">
      <c r="B25" s="185" t="s">
        <v>146</v>
      </c>
      <c r="C25" s="246"/>
      <c r="D25" s="246"/>
      <c r="E25" s="246"/>
      <c r="F25" s="246"/>
      <c r="G25" s="246"/>
      <c r="H25" s="246"/>
      <c r="I25" s="246"/>
      <c r="J25" s="97">
        <f t="shared" si="3"/>
        <v>0</v>
      </c>
      <c r="K25" s="136"/>
      <c r="L25" s="136"/>
    </row>
    <row r="26" spans="2:12">
      <c r="B26" s="185" t="s">
        <v>147</v>
      </c>
      <c r="C26" s="246"/>
      <c r="D26" s="246"/>
      <c r="E26" s="246"/>
      <c r="F26" s="246"/>
      <c r="G26" s="246"/>
      <c r="H26" s="246"/>
      <c r="I26" s="246"/>
      <c r="J26" s="97">
        <f t="shared" si="3"/>
        <v>0</v>
      </c>
      <c r="K26" s="136"/>
      <c r="L26" s="136"/>
    </row>
    <row r="27" spans="2:12">
      <c r="B27" s="185" t="s">
        <v>148</v>
      </c>
      <c r="C27" s="246"/>
      <c r="D27" s="246"/>
      <c r="E27" s="246"/>
      <c r="F27" s="246"/>
      <c r="G27" s="246"/>
      <c r="H27" s="246"/>
      <c r="I27" s="246"/>
      <c r="J27" s="97">
        <f t="shared" si="3"/>
        <v>0</v>
      </c>
      <c r="K27" s="136"/>
      <c r="L27" s="136"/>
    </row>
    <row r="28" spans="2:12">
      <c r="B28" s="186" t="s">
        <v>149</v>
      </c>
      <c r="C28" s="247"/>
      <c r="D28" s="246"/>
      <c r="E28" s="247"/>
      <c r="F28" s="247"/>
      <c r="G28" s="247"/>
      <c r="H28" s="247"/>
      <c r="I28" s="247"/>
      <c r="J28" s="187">
        <f t="shared" si="3"/>
        <v>0</v>
      </c>
      <c r="K28" s="136"/>
      <c r="L28" s="136"/>
    </row>
    <row r="29" spans="2:12" s="8" customFormat="1">
      <c r="B29" s="188" t="s">
        <v>2</v>
      </c>
      <c r="C29" s="164">
        <f>SUM(C22:C28)</f>
        <v>0</v>
      </c>
      <c r="D29" s="163">
        <f t="shared" ref="D29:I29" si="4">SUM(D22:D28)</f>
        <v>0</v>
      </c>
      <c r="E29" s="137">
        <f t="shared" si="4"/>
        <v>0</v>
      </c>
      <c r="F29" s="163">
        <f t="shared" si="4"/>
        <v>0</v>
      </c>
      <c r="G29" s="163">
        <f t="shared" si="4"/>
        <v>0</v>
      </c>
      <c r="H29" s="163">
        <f t="shared" si="4"/>
        <v>0</v>
      </c>
      <c r="I29" s="163">
        <f t="shared" si="4"/>
        <v>0</v>
      </c>
      <c r="J29" s="189">
        <f>SUM(J22:J28)</f>
        <v>0</v>
      </c>
      <c r="K29" s="153"/>
      <c r="L29" s="153"/>
    </row>
    <row r="30" spans="2:12" s="8" customFormat="1" ht="16.5" thickBot="1">
      <c r="B30" s="190" t="s">
        <v>8</v>
      </c>
      <c r="C30" s="191">
        <f>C29</f>
        <v>0</v>
      </c>
      <c r="D30" s="191">
        <f>C30+D29</f>
        <v>0</v>
      </c>
      <c r="E30" s="191">
        <f>D30+E29</f>
        <v>0</v>
      </c>
      <c r="F30" s="191">
        <f>E30+F29</f>
        <v>0</v>
      </c>
      <c r="G30" s="191">
        <f>F30+G29</f>
        <v>0</v>
      </c>
      <c r="H30" s="191">
        <f>G30+H29</f>
        <v>0</v>
      </c>
      <c r="I30" s="192"/>
      <c r="J30" s="193"/>
      <c r="K30" s="153"/>
      <c r="L30" s="153"/>
    </row>
    <row r="31" spans="2:12" ht="16.5" thickBot="1">
      <c r="C31" s="142"/>
      <c r="D31" s="142"/>
      <c r="E31" s="142"/>
      <c r="F31" s="142"/>
      <c r="G31" s="142"/>
      <c r="H31" s="142"/>
      <c r="I31" s="143"/>
      <c r="J31" s="152"/>
      <c r="K31" s="136"/>
      <c r="L31" s="136"/>
    </row>
    <row r="32" spans="2:12" ht="15.75" customHeight="1" thickBot="1">
      <c r="B32" s="129" t="s">
        <v>152</v>
      </c>
      <c r="C32" s="130"/>
      <c r="D32" s="130"/>
      <c r="E32" s="130"/>
      <c r="F32" s="130"/>
      <c r="G32" s="130"/>
      <c r="H32" s="130"/>
      <c r="I32" s="131"/>
      <c r="J32" s="84"/>
    </row>
    <row r="33" spans="2:16">
      <c r="B33" s="103" t="s">
        <v>0</v>
      </c>
      <c r="C33" s="87" t="s">
        <v>9</v>
      </c>
      <c r="D33" s="87" t="s">
        <v>10</v>
      </c>
      <c r="E33" s="87" t="s">
        <v>11</v>
      </c>
      <c r="F33" s="87" t="s">
        <v>12</v>
      </c>
      <c r="G33" s="87" t="s">
        <v>13</v>
      </c>
      <c r="H33" s="87" t="s">
        <v>14</v>
      </c>
      <c r="I33" s="94" t="s">
        <v>33</v>
      </c>
      <c r="J33" s="82"/>
      <c r="K33" s="4"/>
      <c r="L33" s="4"/>
    </row>
    <row r="34" spans="2:16">
      <c r="B34" s="169" t="s">
        <v>97</v>
      </c>
      <c r="C34" s="238"/>
      <c r="D34" s="248"/>
      <c r="E34" s="249"/>
      <c r="F34" s="239"/>
      <c r="G34" s="239"/>
      <c r="H34" s="239"/>
      <c r="I34" s="250"/>
      <c r="J34" s="82"/>
      <c r="K34" s="4"/>
      <c r="L34" s="4"/>
    </row>
    <row r="35" spans="2:16">
      <c r="B35" s="171" t="s">
        <v>107</v>
      </c>
      <c r="C35" s="240"/>
      <c r="D35" s="251"/>
      <c r="E35" s="242"/>
      <c r="F35" s="241"/>
      <c r="G35" s="241"/>
      <c r="H35" s="241"/>
      <c r="I35" s="252"/>
      <c r="J35" s="82"/>
      <c r="K35" s="4"/>
      <c r="L35" s="4"/>
    </row>
    <row r="36" spans="2:16">
      <c r="B36" s="171" t="s">
        <v>115</v>
      </c>
      <c r="C36" s="240"/>
      <c r="D36" s="251"/>
      <c r="E36" s="242"/>
      <c r="F36" s="241"/>
      <c r="G36" s="241"/>
      <c r="H36" s="240"/>
      <c r="I36" s="252"/>
      <c r="J36" s="82"/>
      <c r="K36" s="4"/>
      <c r="L36" s="4"/>
    </row>
    <row r="37" spans="2:16">
      <c r="B37" s="121" t="s">
        <v>112</v>
      </c>
      <c r="C37" s="231"/>
      <c r="D37" s="231"/>
      <c r="E37" s="231"/>
      <c r="F37" s="231"/>
      <c r="G37" s="231"/>
      <c r="H37" s="231"/>
      <c r="I37" s="253"/>
      <c r="J37" s="71"/>
      <c r="K37" s="136"/>
      <c r="L37" s="136"/>
      <c r="M37" s="136"/>
      <c r="N37" s="136"/>
      <c r="O37" s="136"/>
      <c r="P37" s="136"/>
    </row>
    <row r="38" spans="2:16">
      <c r="B38" s="171" t="s">
        <v>94</v>
      </c>
      <c r="C38" s="231"/>
      <c r="D38" s="231"/>
      <c r="E38" s="231"/>
      <c r="F38" s="231"/>
      <c r="G38" s="231"/>
      <c r="H38" s="231"/>
      <c r="I38" s="254"/>
      <c r="K38" s="138"/>
      <c r="L38" s="136"/>
      <c r="M38" s="136"/>
      <c r="N38" s="136"/>
      <c r="O38" s="136"/>
      <c r="P38" s="136"/>
    </row>
    <row r="39" spans="2:16">
      <c r="B39" s="171" t="s">
        <v>90</v>
      </c>
      <c r="C39" s="231"/>
      <c r="D39" s="231"/>
      <c r="E39" s="231"/>
      <c r="F39" s="231"/>
      <c r="G39" s="231"/>
      <c r="H39" s="231"/>
      <c r="I39" s="253"/>
      <c r="J39" s="71"/>
      <c r="K39" s="136"/>
      <c r="L39" s="136"/>
      <c r="M39" s="136"/>
      <c r="N39" s="136"/>
      <c r="O39" s="136"/>
      <c r="P39" s="136"/>
    </row>
    <row r="40" spans="2:16">
      <c r="B40" s="171" t="s">
        <v>72</v>
      </c>
      <c r="C40" s="231"/>
      <c r="D40" s="231"/>
      <c r="E40" s="231"/>
      <c r="F40" s="231"/>
      <c r="G40" s="231"/>
      <c r="H40" s="231"/>
      <c r="I40" s="253"/>
      <c r="J40" s="71"/>
      <c r="K40" s="136"/>
      <c r="L40" s="136"/>
      <c r="M40" s="136"/>
      <c r="N40" s="136"/>
      <c r="O40" s="136"/>
      <c r="P40" s="136"/>
    </row>
    <row r="41" spans="2:16">
      <c r="B41" s="171" t="s">
        <v>73</v>
      </c>
      <c r="C41" s="231"/>
      <c r="D41" s="231"/>
      <c r="E41" s="231"/>
      <c r="F41" s="231"/>
      <c r="G41" s="231"/>
      <c r="H41" s="231"/>
      <c r="I41" s="253"/>
      <c r="J41" s="71"/>
      <c r="K41" s="136"/>
      <c r="L41" s="136"/>
      <c r="M41" s="136"/>
      <c r="N41" s="136"/>
      <c r="O41" s="136"/>
      <c r="P41" s="136"/>
    </row>
    <row r="42" spans="2:16">
      <c r="B42" s="171" t="s">
        <v>87</v>
      </c>
      <c r="C42" s="231"/>
      <c r="D42" s="231"/>
      <c r="E42" s="231"/>
      <c r="F42" s="231"/>
      <c r="G42" s="231"/>
      <c r="H42" s="231"/>
      <c r="I42" s="253"/>
      <c r="J42" s="71"/>
      <c r="K42" s="136"/>
      <c r="L42" s="136"/>
      <c r="M42" s="136"/>
      <c r="N42" s="136"/>
      <c r="O42" s="136"/>
      <c r="P42" s="136"/>
    </row>
    <row r="43" spans="2:16">
      <c r="B43" s="171" t="s">
        <v>74</v>
      </c>
      <c r="C43" s="231"/>
      <c r="D43" s="231"/>
      <c r="E43" s="231"/>
      <c r="F43" s="231"/>
      <c r="G43" s="231"/>
      <c r="H43" s="231"/>
      <c r="I43" s="253"/>
      <c r="J43" s="71"/>
      <c r="K43" s="136"/>
      <c r="L43" s="136"/>
      <c r="M43" s="136"/>
      <c r="N43" s="136"/>
      <c r="O43" s="136"/>
      <c r="P43" s="136"/>
    </row>
    <row r="44" spans="2:16">
      <c r="B44" s="171" t="s">
        <v>88</v>
      </c>
      <c r="C44" s="231"/>
      <c r="D44" s="231"/>
      <c r="E44" s="231"/>
      <c r="F44" s="231"/>
      <c r="G44" s="231"/>
      <c r="H44" s="231"/>
      <c r="I44" s="253"/>
      <c r="J44" s="71"/>
      <c r="K44" s="136"/>
      <c r="L44" s="136"/>
      <c r="M44" s="136"/>
      <c r="N44" s="136"/>
      <c r="O44" s="136"/>
      <c r="P44" s="136"/>
    </row>
    <row r="45" spans="2:16">
      <c r="B45" s="171" t="s">
        <v>89</v>
      </c>
      <c r="C45" s="231"/>
      <c r="D45" s="231"/>
      <c r="E45" s="231"/>
      <c r="F45" s="231"/>
      <c r="G45" s="231"/>
      <c r="H45" s="231"/>
      <c r="I45" s="253"/>
      <c r="J45" s="71"/>
      <c r="K45" s="136"/>
      <c r="L45" s="136"/>
      <c r="M45" s="136"/>
      <c r="N45" s="136"/>
      <c r="O45" s="136"/>
      <c r="P45" s="136"/>
    </row>
    <row r="46" spans="2:16">
      <c r="B46" s="171" t="s">
        <v>76</v>
      </c>
      <c r="C46" s="231"/>
      <c r="D46" s="231"/>
      <c r="E46" s="231"/>
      <c r="F46" s="251"/>
      <c r="G46" s="231"/>
      <c r="H46" s="231"/>
      <c r="I46" s="253"/>
      <c r="J46" s="71"/>
      <c r="K46" s="136"/>
      <c r="L46" s="136"/>
      <c r="M46" s="136"/>
      <c r="N46" s="136"/>
      <c r="O46" s="136"/>
      <c r="P46" s="136"/>
    </row>
    <row r="47" spans="2:16">
      <c r="B47" s="171" t="s">
        <v>91</v>
      </c>
      <c r="C47" s="78">
        <f>'Budgets Ventes Achats TVA'!C48</f>
        <v>0</v>
      </c>
      <c r="D47" s="78">
        <f>'Budgets Ventes Achats TVA'!D48</f>
        <v>0</v>
      </c>
      <c r="E47" s="78">
        <f>'Budgets Ventes Achats TVA'!E48</f>
        <v>0</v>
      </c>
      <c r="F47" s="78">
        <f>'Budgets Ventes Achats TVA'!F48</f>
        <v>0</v>
      </c>
      <c r="G47" s="78">
        <f>'Budgets Ventes Achats TVA'!G48</f>
        <v>0</v>
      </c>
      <c r="H47" s="78">
        <f>'Budgets Ventes Achats TVA'!H48</f>
        <v>0</v>
      </c>
      <c r="I47" s="195">
        <f>'Budgets Ventes Achats TVA'!I48</f>
        <v>0</v>
      </c>
      <c r="K47" s="138"/>
      <c r="L47" s="136"/>
      <c r="M47" s="136"/>
      <c r="N47" s="136"/>
      <c r="O47" s="136"/>
      <c r="P47" s="136"/>
    </row>
    <row r="48" spans="2:16">
      <c r="B48" s="171" t="s">
        <v>155</v>
      </c>
      <c r="C48" s="231"/>
      <c r="D48" s="231"/>
      <c r="E48" s="231"/>
      <c r="F48" s="231"/>
      <c r="G48" s="231"/>
      <c r="H48" s="231"/>
      <c r="I48" s="255"/>
      <c r="J48" s="71"/>
      <c r="K48" s="136"/>
      <c r="L48" s="136"/>
      <c r="M48" s="136"/>
      <c r="N48" s="136"/>
      <c r="O48" s="136"/>
      <c r="P48" s="136"/>
    </row>
    <row r="49" spans="2:16">
      <c r="B49" s="196" t="s">
        <v>154</v>
      </c>
      <c r="C49" s="236"/>
      <c r="D49" s="236"/>
      <c r="E49" s="236"/>
      <c r="F49" s="236"/>
      <c r="G49" s="236"/>
      <c r="H49" s="236"/>
      <c r="I49" s="256"/>
      <c r="J49" s="71"/>
      <c r="K49" s="136"/>
      <c r="L49" s="136"/>
      <c r="M49" s="136"/>
      <c r="N49" s="136"/>
      <c r="O49" s="136"/>
      <c r="P49" s="136"/>
    </row>
    <row r="50" spans="2:16" s="8" customFormat="1">
      <c r="B50" s="175" t="s">
        <v>2</v>
      </c>
      <c r="C50" s="68">
        <f t="shared" ref="C50:H50" si="5">SUM(C34:C49)</f>
        <v>0</v>
      </c>
      <c r="D50" s="68">
        <f t="shared" si="5"/>
        <v>0</v>
      </c>
      <c r="E50" s="68">
        <f t="shared" si="5"/>
        <v>0</v>
      </c>
      <c r="F50" s="68">
        <f t="shared" si="5"/>
        <v>0</v>
      </c>
      <c r="G50" s="68">
        <f t="shared" si="5"/>
        <v>0</v>
      </c>
      <c r="H50" s="160">
        <f t="shared" si="5"/>
        <v>0</v>
      </c>
      <c r="I50" s="197"/>
      <c r="J50" s="71"/>
      <c r="K50" s="153"/>
      <c r="L50" s="153"/>
      <c r="M50" s="153"/>
      <c r="N50" s="153"/>
      <c r="O50" s="153"/>
      <c r="P50" s="153"/>
    </row>
    <row r="51" spans="2:16" s="8" customFormat="1" ht="16.5" thickBot="1">
      <c r="B51" s="198" t="s">
        <v>8</v>
      </c>
      <c r="C51" s="199">
        <f t="shared" ref="C51:H51" si="6">C50</f>
        <v>0</v>
      </c>
      <c r="D51" s="199">
        <f t="shared" si="6"/>
        <v>0</v>
      </c>
      <c r="E51" s="199">
        <f t="shared" si="6"/>
        <v>0</v>
      </c>
      <c r="F51" s="199">
        <f t="shared" si="6"/>
        <v>0</v>
      </c>
      <c r="G51" s="199">
        <f t="shared" si="6"/>
        <v>0</v>
      </c>
      <c r="H51" s="200">
        <f t="shared" si="6"/>
        <v>0</v>
      </c>
      <c r="I51" s="201"/>
      <c r="J51" s="153"/>
      <c r="K51" s="153"/>
      <c r="L51" s="153"/>
      <c r="M51" s="153"/>
      <c r="N51" s="153"/>
      <c r="O51" s="153"/>
      <c r="P51" s="153"/>
    </row>
  </sheetData>
  <sheetProtection sheet="1" objects="1" scenarios="1"/>
  <mergeCells count="3">
    <mergeCell ref="B20:J20"/>
    <mergeCell ref="B32:I32"/>
    <mergeCell ref="B3:J3"/>
  </mergeCells>
  <phoneticPr fontId="0" type="noConversion"/>
  <pageMargins left="7.874015748031496E-2" right="7.874015748031496E-2" top="0.19685039370078741" bottom="0.19685039370078741" header="0.51181102362204722" footer="0.51181102362204722"/>
  <pageSetup paperSize="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I9"/>
  <sheetViews>
    <sheetView showGridLines="0" showZeros="0" workbookViewId="0">
      <selection activeCell="B2" sqref="B2:I2"/>
    </sheetView>
  </sheetViews>
  <sheetFormatPr baseColWidth="10" defaultRowHeight="15.75"/>
  <cols>
    <col min="1" max="1" width="3.7109375" style="5" customWidth="1"/>
    <col min="2" max="2" width="24.28515625" style="5" customWidth="1"/>
    <col min="3" max="9" width="12.7109375" style="5" customWidth="1"/>
    <col min="10" max="16384" width="11.42578125" style="5"/>
  </cols>
  <sheetData>
    <row r="1" spans="2:9" ht="16.5" thickBot="1"/>
    <row r="2" spans="2:9" ht="16.5" thickBot="1">
      <c r="B2" s="205" t="s">
        <v>156</v>
      </c>
      <c r="C2" s="206"/>
      <c r="D2" s="206"/>
      <c r="E2" s="206"/>
      <c r="F2" s="206"/>
      <c r="G2" s="206"/>
      <c r="H2" s="206"/>
      <c r="I2" s="207"/>
    </row>
    <row r="3" spans="2:9">
      <c r="B3" s="52" t="s">
        <v>0</v>
      </c>
      <c r="C3" s="53" t="s">
        <v>9</v>
      </c>
      <c r="D3" s="53" t="s">
        <v>10</v>
      </c>
      <c r="E3" s="53" t="s">
        <v>11</v>
      </c>
      <c r="F3" s="53" t="s">
        <v>12</v>
      </c>
      <c r="G3" s="53" t="s">
        <v>13</v>
      </c>
      <c r="H3" s="53" t="s">
        <v>14</v>
      </c>
      <c r="I3" s="54" t="s">
        <v>33</v>
      </c>
    </row>
    <row r="4" spans="2:9">
      <c r="B4" s="29" t="s">
        <v>3</v>
      </c>
      <c r="C4" s="19">
        <f>' Bilan N-1'!E18</f>
        <v>0</v>
      </c>
      <c r="D4" s="19">
        <f>C7</f>
        <v>0</v>
      </c>
      <c r="E4" s="19">
        <f>D7</f>
        <v>0</v>
      </c>
      <c r="F4" s="19">
        <f>E7</f>
        <v>0</v>
      </c>
      <c r="G4" s="19">
        <f>F7</f>
        <v>0</v>
      </c>
      <c r="H4" s="19">
        <f>G7</f>
        <v>0</v>
      </c>
      <c r="I4" s="208"/>
    </row>
    <row r="5" spans="2:9">
      <c r="B5" s="29" t="s">
        <v>4</v>
      </c>
      <c r="C5" s="19">
        <f>'Encaissements Décaissements '!C$17</f>
        <v>0</v>
      </c>
      <c r="D5" s="19">
        <f>'Encaissements Décaissements '!D$17</f>
        <v>0</v>
      </c>
      <c r="E5" s="19">
        <f>'Encaissements Décaissements '!E$17</f>
        <v>0</v>
      </c>
      <c r="F5" s="19">
        <f>'Encaissements Décaissements '!F$17</f>
        <v>0</v>
      </c>
      <c r="G5" s="19">
        <f>'Encaissements Décaissements '!G$17</f>
        <v>0</v>
      </c>
      <c r="H5" s="19">
        <f>'Encaissements Décaissements '!H$17</f>
        <v>0</v>
      </c>
      <c r="I5" s="208"/>
    </row>
    <row r="6" spans="2:9">
      <c r="B6" s="29" t="s">
        <v>5</v>
      </c>
      <c r="C6" s="19">
        <f>'Encaissements Décaissements '!C29+'Encaissements Décaissements '!C50</f>
        <v>0</v>
      </c>
      <c r="D6" s="19">
        <f>'Encaissements Décaissements '!D29+'Encaissements Décaissements '!D50</f>
        <v>0</v>
      </c>
      <c r="E6" s="19">
        <f>'Encaissements Décaissements '!E29+'Encaissements Décaissements '!E50</f>
        <v>0</v>
      </c>
      <c r="F6" s="19">
        <f>'Encaissements Décaissements '!F29+'Encaissements Décaissements '!F50</f>
        <v>0</v>
      </c>
      <c r="G6" s="19">
        <f>'Encaissements Décaissements '!G29+'Encaissements Décaissements '!G50</f>
        <v>0</v>
      </c>
      <c r="H6" s="19">
        <f>'Encaissements Décaissements '!H29+'Encaissements Décaissements '!H50</f>
        <v>0</v>
      </c>
      <c r="I6" s="208"/>
    </row>
    <row r="7" spans="2:9" s="8" customFormat="1" ht="16.5" thickBot="1">
      <c r="B7" s="209" t="s">
        <v>6</v>
      </c>
      <c r="C7" s="199">
        <f>C4+C5-C6</f>
        <v>0</v>
      </c>
      <c r="D7" s="199">
        <f>D4+D5-D6</f>
        <v>0</v>
      </c>
      <c r="E7" s="199">
        <f>E4+E5-E6</f>
        <v>0</v>
      </c>
      <c r="F7" s="199">
        <f>F4+F5-F6</f>
        <v>0</v>
      </c>
      <c r="G7" s="199">
        <f>G4+G5-G6</f>
        <v>0</v>
      </c>
      <c r="H7" s="199">
        <f>H4+H5-H6</f>
        <v>0</v>
      </c>
      <c r="I7" s="210">
        <f>H7</f>
        <v>0</v>
      </c>
    </row>
    <row r="8" spans="2:9">
      <c r="H8" s="146"/>
      <c r="I8" s="146"/>
    </row>
    <row r="9" spans="2:9">
      <c r="H9" s="146"/>
      <c r="I9" s="146"/>
    </row>
  </sheetData>
  <mergeCells count="3">
    <mergeCell ref="H9:I9"/>
    <mergeCell ref="H8:I8"/>
    <mergeCell ref="B2:I2"/>
  </mergeCells>
  <phoneticPr fontId="0" type="noConversion"/>
  <conditionalFormatting sqref="C7:I7">
    <cfRule type="cellIs" dxfId="3" priority="1" operator="lessThan">
      <formula>0</formula>
    </cfRule>
  </conditionalFormatting>
  <pageMargins left="0" right="0" top="0.59055118110236227" bottom="0.59055118110236227" header="0.51181102362204722" footer="0.51181102362204722"/>
  <pageSetup paperSize="9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I23"/>
  <sheetViews>
    <sheetView showGridLines="0" showZeros="0" workbookViewId="0">
      <selection activeCell="E1" sqref="E1"/>
    </sheetView>
  </sheetViews>
  <sheetFormatPr baseColWidth="10" defaultRowHeight="15.75"/>
  <cols>
    <col min="1" max="1" width="3.7109375" style="5" customWidth="1"/>
    <col min="2" max="2" width="45.7109375" style="5" customWidth="1"/>
    <col min="3" max="3" width="12.7109375" style="7" customWidth="1"/>
    <col min="4" max="4" width="45.7109375" style="5" customWidth="1"/>
    <col min="5" max="5" width="12.7109375" style="7" customWidth="1"/>
    <col min="6" max="16384" width="11.42578125" style="5"/>
  </cols>
  <sheetData>
    <row r="1" spans="2:9" ht="16.5" thickBot="1">
      <c r="B1" s="139"/>
      <c r="C1" s="139"/>
      <c r="D1" s="10" t="s">
        <v>127</v>
      </c>
      <c r="E1" s="149"/>
    </row>
    <row r="2" spans="2:9">
      <c r="B2" s="72"/>
      <c r="C2" s="72"/>
      <c r="D2" s="4"/>
      <c r="E2" s="141"/>
    </row>
    <row r="3" spans="2:9" s="8" customFormat="1">
      <c r="B3" s="202" t="s">
        <v>157</v>
      </c>
      <c r="C3" s="203"/>
      <c r="D3" s="203"/>
      <c r="E3" s="204"/>
    </row>
    <row r="4" spans="2:9" s="8" customFormat="1">
      <c r="B4" s="212" t="s">
        <v>29</v>
      </c>
      <c r="C4" s="217" t="s">
        <v>69</v>
      </c>
      <c r="D4" s="211" t="s">
        <v>30</v>
      </c>
      <c r="E4" s="217" t="s">
        <v>69</v>
      </c>
    </row>
    <row r="5" spans="2:9" s="8" customFormat="1">
      <c r="B5" s="213" t="s">
        <v>51</v>
      </c>
      <c r="C5" s="221"/>
      <c r="D5" s="224" t="s">
        <v>52</v>
      </c>
      <c r="E5" s="221"/>
    </row>
    <row r="6" spans="2:9">
      <c r="B6" s="218" t="s">
        <v>53</v>
      </c>
      <c r="C6" s="222"/>
      <c r="D6" s="225" t="s">
        <v>57</v>
      </c>
      <c r="E6" s="222"/>
    </row>
    <row r="7" spans="2:9">
      <c r="B7" s="194" t="s">
        <v>54</v>
      </c>
      <c r="C7" s="144"/>
      <c r="D7" s="194" t="s">
        <v>70</v>
      </c>
      <c r="E7" s="144">
        <f>'Budgets Ventes Achats TVA'!I5</f>
        <v>0</v>
      </c>
    </row>
    <row r="8" spans="2:9">
      <c r="B8" s="194" t="s">
        <v>39</v>
      </c>
      <c r="C8" s="144">
        <f>'Budgets Ventes Achats TVA'!I13</f>
        <v>0</v>
      </c>
      <c r="D8" s="194" t="s">
        <v>159</v>
      </c>
      <c r="E8" s="257"/>
    </row>
    <row r="9" spans="2:9">
      <c r="B9" s="194" t="s">
        <v>158</v>
      </c>
      <c r="C9" s="257"/>
      <c r="D9" s="148" t="s">
        <v>71</v>
      </c>
      <c r="E9" s="223"/>
    </row>
    <row r="10" spans="2:9">
      <c r="B10" s="194" t="s">
        <v>55</v>
      </c>
      <c r="C10" s="223">
        <f>SUM('Budgets Ventes Achats TVA'!I24:I30)</f>
        <v>0</v>
      </c>
      <c r="D10" s="194" t="s">
        <v>60</v>
      </c>
      <c r="E10" s="223">
        <f>'Encaissements Décaissements '!C6</f>
        <v>0</v>
      </c>
    </row>
    <row r="11" spans="2:9">
      <c r="B11" s="194" t="s">
        <v>112</v>
      </c>
      <c r="C11" s="223">
        <f>'Budgets Ventes Achats TVA'!I21+'Budgets Ventes Achats TVA'!I22</f>
        <v>0</v>
      </c>
      <c r="D11" s="194"/>
      <c r="E11" s="223"/>
    </row>
    <row r="12" spans="2:9">
      <c r="B12" s="194" t="s">
        <v>42</v>
      </c>
      <c r="C12" s="223">
        <f>'Budgets Ventes Achats TVA'!I23</f>
        <v>0</v>
      </c>
      <c r="D12" s="194"/>
      <c r="E12" s="223"/>
      <c r="I12" s="6"/>
    </row>
    <row r="13" spans="2:9">
      <c r="B13" s="194" t="s">
        <v>41</v>
      </c>
      <c r="C13" s="223"/>
      <c r="D13" s="194"/>
      <c r="E13" s="223"/>
    </row>
    <row r="14" spans="2:9">
      <c r="B14" s="194" t="s">
        <v>40</v>
      </c>
      <c r="C14" s="223">
        <f>SUM('Budgets Ventes Achats TVA'!I31:I33)</f>
        <v>0</v>
      </c>
      <c r="D14" s="194"/>
      <c r="E14" s="223"/>
    </row>
    <row r="15" spans="2:9">
      <c r="B15" s="194" t="s">
        <v>56</v>
      </c>
      <c r="C15" s="223">
        <f>'Budgets Ventes Achats TVA'!I34</f>
        <v>0</v>
      </c>
      <c r="D15" s="194" t="s">
        <v>63</v>
      </c>
      <c r="E15" s="223"/>
    </row>
    <row r="16" spans="2:9">
      <c r="B16" s="194" t="s">
        <v>23</v>
      </c>
      <c r="C16" s="223"/>
      <c r="D16" s="194" t="s">
        <v>58</v>
      </c>
      <c r="E16" s="223"/>
    </row>
    <row r="17" spans="2:9" s="8" customFormat="1">
      <c r="B17" s="219" t="s">
        <v>61</v>
      </c>
      <c r="C17" s="150"/>
      <c r="D17" s="219" t="s">
        <v>62</v>
      </c>
      <c r="E17" s="226"/>
    </row>
    <row r="18" spans="2:9">
      <c r="B18" s="194" t="s">
        <v>31</v>
      </c>
      <c r="C18" s="144">
        <f>'Encaissements Décaissements '!H48+'Encaissements Décaissements '!H49</f>
        <v>0</v>
      </c>
      <c r="D18" s="194" t="s">
        <v>59</v>
      </c>
      <c r="E18" s="223">
        <f>'Encaissements Décaissements '!H7</f>
        <v>0</v>
      </c>
    </row>
    <row r="19" spans="2:9" s="8" customFormat="1">
      <c r="B19" s="219" t="s">
        <v>108</v>
      </c>
      <c r="C19" s="150"/>
      <c r="D19" s="219" t="s">
        <v>110</v>
      </c>
      <c r="E19" s="226"/>
    </row>
    <row r="20" spans="2:9">
      <c r="B20" s="220" t="s">
        <v>109</v>
      </c>
      <c r="C20" s="258"/>
      <c r="D20" s="220" t="s">
        <v>111</v>
      </c>
      <c r="E20" s="259"/>
    </row>
    <row r="21" spans="2:9" s="8" customFormat="1">
      <c r="B21" s="216" t="s">
        <v>24</v>
      </c>
      <c r="C21" s="215">
        <f>SUM(C6:C20)</f>
        <v>0</v>
      </c>
      <c r="D21" s="216" t="s">
        <v>25</v>
      </c>
      <c r="E21" s="215">
        <f>SUM(E6:E20)</f>
        <v>0</v>
      </c>
      <c r="F21" s="11"/>
      <c r="I21" s="11"/>
    </row>
    <row r="22" spans="2:9" s="8" customFormat="1">
      <c r="B22" s="214" t="s">
        <v>44</v>
      </c>
      <c r="C22" s="215">
        <f>IF(E21&gt;C21,E21-C21,0)</f>
        <v>0</v>
      </c>
      <c r="D22" s="214" t="s">
        <v>46</v>
      </c>
      <c r="E22" s="215">
        <f>IF(C21&gt;E21,C21-E21,0)</f>
        <v>0</v>
      </c>
      <c r="G22" s="11"/>
    </row>
    <row r="23" spans="2:9" s="8" customFormat="1">
      <c r="B23" s="216" t="s">
        <v>26</v>
      </c>
      <c r="C23" s="215">
        <f>C21+C22</f>
        <v>0</v>
      </c>
      <c r="D23" s="216" t="s">
        <v>26</v>
      </c>
      <c r="E23" s="215">
        <f>E21+E22</f>
        <v>0</v>
      </c>
    </row>
  </sheetData>
  <sheetProtection sheet="1" objects="1" scenarios="1"/>
  <mergeCells count="1">
    <mergeCell ref="B3:E3"/>
  </mergeCells>
  <phoneticPr fontId="0" type="noConversion"/>
  <conditionalFormatting sqref="C22">
    <cfRule type="cellIs" dxfId="1" priority="1" stopIfTrue="1" operator="greaterThan">
      <formula>0</formula>
    </cfRule>
  </conditionalFormatting>
  <conditionalFormatting sqref="E22">
    <cfRule type="cellIs" dxfId="0" priority="2" stopIfTrue="1" operator="greaterThan">
      <formula>0</formula>
    </cfRule>
  </conditionalFormatting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I28"/>
  <sheetViews>
    <sheetView showGridLines="0" showZeros="0" workbookViewId="0">
      <selection activeCell="G1" sqref="G1"/>
    </sheetView>
  </sheetViews>
  <sheetFormatPr baseColWidth="10" defaultRowHeight="12.75"/>
  <cols>
    <col min="1" max="1" width="3.7109375" style="1" customWidth="1"/>
    <col min="2" max="2" width="34.7109375" style="1" customWidth="1"/>
    <col min="3" max="5" width="12.7109375" style="2" customWidth="1"/>
    <col min="6" max="6" width="34.7109375" style="1" customWidth="1"/>
    <col min="7" max="7" width="12.7109375" style="2" customWidth="1"/>
    <col min="8" max="16384" width="11.42578125" style="1"/>
  </cols>
  <sheetData>
    <row r="1" spans="2:9" ht="16.5" thickBot="1">
      <c r="F1" s="10" t="s">
        <v>127</v>
      </c>
      <c r="G1" s="63"/>
    </row>
    <row r="2" spans="2:9" ht="13.5" thickBot="1"/>
    <row r="3" spans="2:9" s="12" customFormat="1" ht="16.5" thickBot="1">
      <c r="B3" s="133" t="s">
        <v>124</v>
      </c>
      <c r="C3" s="134"/>
      <c r="D3" s="134"/>
      <c r="E3" s="134"/>
      <c r="F3" s="134"/>
      <c r="G3" s="135"/>
    </row>
    <row r="4" spans="2:9" s="12" customFormat="1" ht="15.75">
      <c r="B4" s="25" t="s">
        <v>27</v>
      </c>
      <c r="C4" s="26" t="s">
        <v>34</v>
      </c>
      <c r="D4" s="26" t="s">
        <v>125</v>
      </c>
      <c r="E4" s="26" t="s">
        <v>35</v>
      </c>
      <c r="F4" s="26" t="s">
        <v>28</v>
      </c>
      <c r="G4" s="27" t="s">
        <v>69</v>
      </c>
    </row>
    <row r="5" spans="2:9" ht="15.75">
      <c r="B5" s="43" t="s">
        <v>43</v>
      </c>
      <c r="C5" s="18"/>
      <c r="D5" s="18"/>
      <c r="E5" s="18"/>
      <c r="F5" s="45" t="s">
        <v>17</v>
      </c>
      <c r="G5" s="28"/>
    </row>
    <row r="6" spans="2:9" ht="15.75">
      <c r="B6" s="44" t="s">
        <v>15</v>
      </c>
      <c r="C6" s="19"/>
      <c r="D6" s="19"/>
      <c r="E6" s="19"/>
      <c r="F6" s="46" t="s">
        <v>18</v>
      </c>
      <c r="G6" s="30">
        <f>' Bilan N-1'!G6</f>
        <v>0</v>
      </c>
    </row>
    <row r="7" spans="2:9" ht="15.75">
      <c r="B7" s="44" t="s">
        <v>16</v>
      </c>
      <c r="C7" s="227"/>
      <c r="D7" s="227"/>
      <c r="E7" s="19">
        <f>C7-D7</f>
        <v>0</v>
      </c>
      <c r="F7" s="46" t="s">
        <v>19</v>
      </c>
      <c r="G7" s="30">
        <f>' Bilan N-1'!G7</f>
        <v>0</v>
      </c>
    </row>
    <row r="8" spans="2:9" ht="15.75">
      <c r="B8" s="44" t="s">
        <v>50</v>
      </c>
      <c r="C8" s="19">
        <f>' Bilan N-1'!C8+'Encaissements Décaissements '!C35-'Encaissements Décaissements '!H9</f>
        <v>0</v>
      </c>
      <c r="D8" s="19"/>
      <c r="E8" s="19">
        <f>C8-D8</f>
        <v>0</v>
      </c>
      <c r="F8" s="46" t="s">
        <v>64</v>
      </c>
      <c r="G8" s="30">
        <f>' Bilan N-1'!G8</f>
        <v>0</v>
      </c>
    </row>
    <row r="9" spans="2:9" s="12" customFormat="1" ht="15.75">
      <c r="B9" s="49"/>
      <c r="C9" s="48"/>
      <c r="D9" s="48"/>
      <c r="E9" s="48"/>
      <c r="F9" s="47" t="s">
        <v>121</v>
      </c>
      <c r="G9" s="32">
        <f>E20-SUM(G6:G8)-G19</f>
        <v>0</v>
      </c>
      <c r="I9" s="13"/>
    </row>
    <row r="10" spans="2:9" ht="15.75">
      <c r="B10" s="31" t="s">
        <v>45</v>
      </c>
      <c r="C10" s="14">
        <f>SUM(C6:C8)</f>
        <v>0</v>
      </c>
      <c r="D10" s="14">
        <f>SUM(D6:D8)</f>
        <v>0</v>
      </c>
      <c r="E10" s="14">
        <f>SUM(E6:E8)</f>
        <v>0</v>
      </c>
      <c r="F10" s="16" t="s">
        <v>45</v>
      </c>
      <c r="G10" s="33">
        <f>G6+G9</f>
        <v>0</v>
      </c>
    </row>
    <row r="11" spans="2:9" s="12" customFormat="1" ht="15.75">
      <c r="B11" s="34" t="s">
        <v>21</v>
      </c>
      <c r="C11" s="20"/>
      <c r="D11" s="21"/>
      <c r="E11" s="21"/>
      <c r="F11" s="24" t="s">
        <v>20</v>
      </c>
      <c r="G11" s="35"/>
      <c r="I11" s="13"/>
    </row>
    <row r="12" spans="2:9" ht="15.75">
      <c r="B12" s="29" t="s">
        <v>38</v>
      </c>
      <c r="C12" s="227"/>
      <c r="D12" s="227"/>
      <c r="E12" s="19">
        <f>C12-D12</f>
        <v>0</v>
      </c>
      <c r="F12" s="23" t="s">
        <v>119</v>
      </c>
      <c r="G12" s="30">
        <f>' Bilan N-1'!G12+'Encaissements Décaissements '!F10-'Encaissements Décaissements '!H36</f>
        <v>0</v>
      </c>
    </row>
    <row r="13" spans="2:9" ht="15.75">
      <c r="B13" s="29" t="s">
        <v>48</v>
      </c>
      <c r="C13" s="227"/>
      <c r="D13" s="227"/>
      <c r="E13" s="19">
        <f t="shared" ref="E13:E18" si="0">C13-D13</f>
        <v>0</v>
      </c>
      <c r="F13" s="23" t="s">
        <v>120</v>
      </c>
      <c r="G13" s="30">
        <f>-Trésorerie!I7</f>
        <v>0</v>
      </c>
    </row>
    <row r="14" spans="2:9" ht="15.75">
      <c r="B14" s="29" t="s">
        <v>49</v>
      </c>
      <c r="C14" s="227"/>
      <c r="D14" s="227"/>
      <c r="E14" s="19">
        <f t="shared" si="0"/>
        <v>0</v>
      </c>
      <c r="F14" s="23" t="s">
        <v>67</v>
      </c>
      <c r="G14" s="30">
        <f>'Encaissements Décaissements '!I27+'Encaissements Décaissements '!I28</f>
        <v>0</v>
      </c>
    </row>
    <row r="15" spans="2:9" ht="15.75">
      <c r="B15" s="29" t="s">
        <v>66</v>
      </c>
      <c r="C15" s="19">
        <f>'Encaissements Décaissements '!I17</f>
        <v>0</v>
      </c>
      <c r="D15" s="227"/>
      <c r="E15" s="19">
        <f t="shared" si="0"/>
        <v>0</v>
      </c>
      <c r="F15" s="23" t="s">
        <v>68</v>
      </c>
      <c r="G15" s="30">
        <f>'Budgets Ventes Achats TVA'!I48+'Encaissements Décaissements '!I38</f>
        <v>0</v>
      </c>
    </row>
    <row r="16" spans="2:9" ht="15.75">
      <c r="B16" s="29" t="s">
        <v>65</v>
      </c>
      <c r="C16" s="228"/>
      <c r="D16" s="228"/>
      <c r="E16" s="19">
        <f t="shared" si="0"/>
        <v>0</v>
      </c>
      <c r="F16" s="23" t="s">
        <v>36</v>
      </c>
      <c r="G16" s="30"/>
    </row>
    <row r="17" spans="2:7" ht="15.75">
      <c r="B17" s="29" t="s">
        <v>122</v>
      </c>
      <c r="C17" s="228"/>
      <c r="D17" s="228"/>
      <c r="E17" s="19">
        <f t="shared" si="0"/>
        <v>0</v>
      </c>
      <c r="F17" s="23" t="s">
        <v>37</v>
      </c>
      <c r="G17" s="30"/>
    </row>
    <row r="18" spans="2:7" ht="15.75">
      <c r="B18" s="29" t="s">
        <v>22</v>
      </c>
      <c r="C18" s="260"/>
      <c r="D18" s="261"/>
      <c r="E18" s="19">
        <f t="shared" si="0"/>
        <v>0</v>
      </c>
      <c r="G18" s="36"/>
    </row>
    <row r="19" spans="2:7" s="12" customFormat="1" ht="15.75">
      <c r="B19" s="31" t="s">
        <v>45</v>
      </c>
      <c r="C19" s="17">
        <f>SUM(C12:C18)</f>
        <v>0</v>
      </c>
      <c r="D19" s="17">
        <f>SUM(D12:D18)</f>
        <v>0</v>
      </c>
      <c r="E19" s="17">
        <f>SUM(E12:E18)</f>
        <v>0</v>
      </c>
      <c r="F19" s="16" t="s">
        <v>26</v>
      </c>
      <c r="G19" s="38">
        <f>SUM(G12:G17)</f>
        <v>0</v>
      </c>
    </row>
    <row r="20" spans="2:7" s="12" customFormat="1" ht="16.5" thickBot="1">
      <c r="B20" s="39" t="s">
        <v>32</v>
      </c>
      <c r="C20" s="40">
        <f>SUM(C10+C19)</f>
        <v>0</v>
      </c>
      <c r="D20" s="40">
        <f>SUM(D10+D19)</f>
        <v>0</v>
      </c>
      <c r="E20" s="40">
        <f>SUM(E10+E19)</f>
        <v>0</v>
      </c>
      <c r="F20" s="41" t="s">
        <v>32</v>
      </c>
      <c r="G20" s="42">
        <f>E20</f>
        <v>0</v>
      </c>
    </row>
    <row r="21" spans="2:7" ht="13.5" thickBot="1"/>
    <row r="22" spans="2:7" ht="16.5" thickBot="1">
      <c r="B22" s="126" t="s">
        <v>126</v>
      </c>
      <c r="C22" s="127"/>
      <c r="D22" s="127"/>
      <c r="E22" s="127"/>
      <c r="F22" s="127"/>
      <c r="G22" s="128"/>
    </row>
    <row r="23" spans="2:7" ht="15.75">
      <c r="B23" s="262"/>
      <c r="C23" s="263"/>
      <c r="D23" s="263"/>
      <c r="E23" s="263"/>
      <c r="F23" s="263"/>
      <c r="G23" s="264"/>
    </row>
    <row r="24" spans="2:7" ht="15.75">
      <c r="B24" s="265"/>
      <c r="C24" s="266"/>
      <c r="D24" s="266"/>
      <c r="E24" s="266"/>
      <c r="F24" s="266"/>
      <c r="G24" s="267"/>
    </row>
    <row r="25" spans="2:7" ht="15.75">
      <c r="B25" s="265"/>
      <c r="C25" s="266"/>
      <c r="D25" s="266"/>
      <c r="E25" s="266"/>
      <c r="F25" s="266"/>
      <c r="G25" s="267"/>
    </row>
    <row r="26" spans="2:7" ht="15.75">
      <c r="B26" s="265"/>
      <c r="C26" s="266"/>
      <c r="D26" s="266"/>
      <c r="E26" s="266"/>
      <c r="F26" s="266"/>
      <c r="G26" s="267"/>
    </row>
    <row r="27" spans="2:7" ht="15.75">
      <c r="B27" s="265"/>
      <c r="C27" s="266"/>
      <c r="D27" s="266"/>
      <c r="E27" s="266"/>
      <c r="F27" s="266"/>
      <c r="G27" s="267"/>
    </row>
    <row r="28" spans="2:7" ht="16.5" thickBot="1">
      <c r="B28" s="268"/>
      <c r="C28" s="269"/>
      <c r="D28" s="269"/>
      <c r="E28" s="269"/>
      <c r="F28" s="269"/>
      <c r="G28" s="270"/>
    </row>
  </sheetData>
  <sheetProtection sheet="1" objects="1" scenarios="1"/>
  <mergeCells count="8">
    <mergeCell ref="B27:G27"/>
    <mergeCell ref="B28:G28"/>
    <mergeCell ref="B22:G22"/>
    <mergeCell ref="B26:G26"/>
    <mergeCell ref="B3:G3"/>
    <mergeCell ref="B23:G23"/>
    <mergeCell ref="B25:G25"/>
    <mergeCell ref="B24:G24"/>
  </mergeCells>
  <phoneticPr fontId="0" type="noConversion"/>
  <conditionalFormatting sqref="G9">
    <cfRule type="cellIs" dxfId="5" priority="1" stopIfTrue="1" operator="greaterThan">
      <formula>0</formula>
    </cfRule>
    <cfRule type="cellIs" dxfId="4" priority="2" stopIfTrue="1" operator="lessThan">
      <formula>0</formula>
    </cfRule>
  </conditionalFormatting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 Bilan N-1</vt:lpstr>
      <vt:lpstr>Budgets Ventes Achats TVA</vt:lpstr>
      <vt:lpstr>Encaissements Décaissements </vt:lpstr>
      <vt:lpstr>Trésorerie</vt:lpstr>
      <vt:lpstr>Résultat Juin</vt:lpstr>
      <vt:lpstr>Bilan Juin</vt:lpstr>
      <vt:lpstr>tva</vt:lpstr>
    </vt:vector>
  </TitlesOfParts>
  <Manager>IUT du Limousin</Manager>
  <Company>GEA Brive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841-Contrôle de Gestion et Gestion prévisionnelle</dc:title>
  <dc:subject>BudgetsTD1.3FramboiseCorrigé</dc:subject>
  <dc:creator>Daniel ANTRAIGUE</dc:creator>
  <dc:description>Fichier contenant plusieurs feuilles nécessaires pour budgets et documents de synthèse prévisionnels</dc:description>
  <cp:lastModifiedBy>Carlos JANUARIO</cp:lastModifiedBy>
  <cp:lastPrinted>2013-02-06T15:53:25Z</cp:lastPrinted>
  <dcterms:created xsi:type="dcterms:W3CDTF">2004-05-13T05:59:05Z</dcterms:created>
  <dcterms:modified xsi:type="dcterms:W3CDTF">2013-02-18T16:10:14Z</dcterms:modified>
  <cp:category>Semestre 4</cp:category>
</cp:coreProperties>
</file>