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120" windowWidth="9720" windowHeight="7320"/>
  </bookViews>
  <sheets>
    <sheet name="Ventes-Charges-TVA" sheetId="1" r:id="rId1"/>
    <sheet name="Encaissements-Décaissements" sheetId="2" r:id="rId2"/>
    <sheet name="Trésorerie" sheetId="3" r:id="rId3"/>
    <sheet name="Résultat" sheetId="4" r:id="rId4"/>
    <sheet name=" Bilan " sheetId="5" r:id="rId5"/>
  </sheets>
  <definedNames>
    <definedName name="CA_Annuel">'Ventes-Charges-TVA'!$C$3</definedName>
    <definedName name="pu">'Ventes-Charges-TVA'!#REF!</definedName>
    <definedName name="qte">'Ventes-Charges-TVA'!$C$3</definedName>
    <definedName name="tva">'Ventes-Charges-TVA'!$C$4</definedName>
    <definedName name="txh">'Ventes-Charges-TVA'!#REF!</definedName>
  </definedNames>
  <calcPr calcId="125725"/>
</workbook>
</file>

<file path=xl/calcChain.xml><?xml version="1.0" encoding="utf-8"?>
<calcChain xmlns="http://schemas.openxmlformats.org/spreadsheetml/2006/main">
  <c r="E8" i="5"/>
  <c r="E18"/>
  <c r="E17"/>
  <c r="E15"/>
  <c r="E14"/>
  <c r="E13"/>
  <c r="E9"/>
  <c r="C37" i="1"/>
  <c r="D36"/>
  <c r="E36"/>
  <c r="F36"/>
  <c r="G36"/>
  <c r="H36"/>
  <c r="I36"/>
  <c r="J36"/>
  <c r="K36"/>
  <c r="L36"/>
  <c r="M36"/>
  <c r="N36"/>
  <c r="C36"/>
  <c r="O29"/>
  <c r="O28"/>
  <c r="O27"/>
  <c r="O26"/>
  <c r="O25"/>
  <c r="O24"/>
  <c r="O23"/>
  <c r="O22"/>
  <c r="O21"/>
  <c r="C34" i="2"/>
  <c r="D34"/>
  <c r="E34"/>
  <c r="F34"/>
  <c r="G34"/>
  <c r="H34"/>
  <c r="I34"/>
  <c r="J34"/>
  <c r="K34"/>
  <c r="L34"/>
  <c r="M34"/>
  <c r="N34"/>
  <c r="G15" i="5"/>
  <c r="E7"/>
  <c r="D20"/>
  <c r="D10"/>
  <c r="C10"/>
  <c r="D21"/>
  <c r="C9" i="1"/>
  <c r="D9"/>
  <c r="E9"/>
  <c r="F9"/>
  <c r="G9"/>
  <c r="H9"/>
  <c r="I9"/>
  <c r="J9"/>
  <c r="K9"/>
  <c r="L9"/>
  <c r="M9"/>
  <c r="N9"/>
  <c r="C10"/>
  <c r="C34" s="1"/>
  <c r="C39" s="1"/>
  <c r="C40" s="1"/>
  <c r="D38" s="1"/>
  <c r="D10"/>
  <c r="D34" s="1"/>
  <c r="E10"/>
  <c r="E34" s="1"/>
  <c r="F10"/>
  <c r="F34" s="1"/>
  <c r="G10"/>
  <c r="G34" s="1"/>
  <c r="H10"/>
  <c r="H34" s="1"/>
  <c r="I10"/>
  <c r="I34" s="1"/>
  <c r="J10"/>
  <c r="J34" s="1"/>
  <c r="K10"/>
  <c r="K34" s="1"/>
  <c r="L10"/>
  <c r="L34" s="1"/>
  <c r="M10"/>
  <c r="M34" s="1"/>
  <c r="N10"/>
  <c r="N34" s="1"/>
  <c r="C37" i="2"/>
  <c r="C10" i="4"/>
  <c r="C11"/>
  <c r="O17" i="1"/>
  <c r="C11"/>
  <c r="D11"/>
  <c r="E11"/>
  <c r="F11"/>
  <c r="G11"/>
  <c r="H11"/>
  <c r="I11"/>
  <c r="J11"/>
  <c r="K11"/>
  <c r="L11"/>
  <c r="M11"/>
  <c r="N11"/>
  <c r="C12"/>
  <c r="D12" s="1"/>
  <c r="E12" s="1"/>
  <c r="F12"/>
  <c r="C13"/>
  <c r="D13" s="1"/>
  <c r="E13" s="1"/>
  <c r="F13" s="1"/>
  <c r="G13" s="1"/>
  <c r="I13"/>
  <c r="J13" s="1"/>
  <c r="K13" s="1"/>
  <c r="L13" s="1"/>
  <c r="M13" s="1"/>
  <c r="N13" s="1"/>
  <c r="O8"/>
  <c r="D17" i="2"/>
  <c r="D6" i="3" s="1"/>
  <c r="N20" i="1"/>
  <c r="N30" s="1"/>
  <c r="M20"/>
  <c r="M30" s="1"/>
  <c r="L20"/>
  <c r="L30" s="1"/>
  <c r="K20"/>
  <c r="K30" s="1"/>
  <c r="J20"/>
  <c r="J30" s="1"/>
  <c r="I20"/>
  <c r="I30" s="1"/>
  <c r="H20"/>
  <c r="H30" s="1"/>
  <c r="G20"/>
  <c r="G30" s="1"/>
  <c r="F20"/>
  <c r="F30" s="1"/>
  <c r="E20"/>
  <c r="E30" s="1"/>
  <c r="D20"/>
  <c r="D30" s="1"/>
  <c r="C20"/>
  <c r="O20" s="1"/>
  <c r="C13" i="4" s="1"/>
  <c r="C30" i="1"/>
  <c r="O18"/>
  <c r="O9"/>
  <c r="E9" i="4" s="1"/>
  <c r="E20" s="1"/>
  <c r="O19" i="1"/>
  <c r="C12" i="4"/>
  <c r="D37" i="2"/>
  <c r="D7" i="3" s="1"/>
  <c r="E10" i="5" l="1"/>
  <c r="O17" i="2"/>
  <c r="G12" i="1"/>
  <c r="H12" s="1"/>
  <c r="I12" s="1"/>
  <c r="J12" s="1"/>
  <c r="K12" s="1"/>
  <c r="L12" s="1"/>
  <c r="M12" s="1"/>
  <c r="N12" s="1"/>
  <c r="Q15" i="2"/>
  <c r="C20" i="4"/>
  <c r="C21" s="1"/>
  <c r="C22" s="1"/>
  <c r="O30" i="1"/>
  <c r="Q7" i="2"/>
  <c r="C7" i="3"/>
  <c r="C38" i="2"/>
  <c r="D38" s="1"/>
  <c r="E17"/>
  <c r="E6" i="3" s="1"/>
  <c r="O11" i="1"/>
  <c r="M17" i="2"/>
  <c r="M6" i="3" s="1"/>
  <c r="P17" i="2"/>
  <c r="C16" i="5" s="1"/>
  <c r="E16" s="1"/>
  <c r="F17" i="2"/>
  <c r="F6" i="3" s="1"/>
  <c r="Q9" i="2"/>
  <c r="Q8"/>
  <c r="H17"/>
  <c r="H6" i="3" s="1"/>
  <c r="Q11" i="2"/>
  <c r="J17"/>
  <c r="J6" i="3" s="1"/>
  <c r="Q13" i="2"/>
  <c r="L17"/>
  <c r="L6" i="3" s="1"/>
  <c r="N17" i="2"/>
  <c r="N6" i="3" s="1"/>
  <c r="O10" i="1"/>
  <c r="H13"/>
  <c r="O13" s="1"/>
  <c r="O12"/>
  <c r="D39"/>
  <c r="E21" i="4" l="1"/>
  <c r="E22" s="1"/>
  <c r="Q5" i="2"/>
  <c r="C17"/>
  <c r="Q6"/>
  <c r="K17"/>
  <c r="K6" i="3" s="1"/>
  <c r="G17" i="2"/>
  <c r="G6" i="3" s="1"/>
  <c r="Q10" i="2"/>
  <c r="Q12"/>
  <c r="Q16"/>
  <c r="I17"/>
  <c r="I6" i="3" s="1"/>
  <c r="Q14" i="2"/>
  <c r="D40" i="1"/>
  <c r="E38" s="1"/>
  <c r="E39" s="1"/>
  <c r="E36" i="2"/>
  <c r="E37" s="1"/>
  <c r="Q17" l="1"/>
  <c r="C18"/>
  <c r="D18" s="1"/>
  <c r="E18" s="1"/>
  <c r="F18" s="1"/>
  <c r="G18" s="1"/>
  <c r="H18" s="1"/>
  <c r="I18" s="1"/>
  <c r="J18" s="1"/>
  <c r="K18" s="1"/>
  <c r="L18" s="1"/>
  <c r="M18" s="1"/>
  <c r="N18" s="1"/>
  <c r="O18" s="1"/>
  <c r="P18" s="1"/>
  <c r="C6" i="3"/>
  <c r="C8" s="1"/>
  <c r="D5" s="1"/>
  <c r="D8" s="1"/>
  <c r="E5" s="1"/>
  <c r="F36" i="2"/>
  <c r="F37" s="1"/>
  <c r="F7" i="3" s="1"/>
  <c r="E40" i="1"/>
  <c r="F38" s="1"/>
  <c r="F39" s="1"/>
  <c r="E38" i="2"/>
  <c r="F38" s="1"/>
  <c r="E7" i="3"/>
  <c r="E8" l="1"/>
  <c r="F5" s="1"/>
  <c r="F8" s="1"/>
  <c r="G5" s="1"/>
  <c r="F40" i="1"/>
  <c r="G38" s="1"/>
  <c r="G39" s="1"/>
  <c r="G36" i="2"/>
  <c r="G37" s="1"/>
  <c r="G7" i="3" s="1"/>
  <c r="G8" l="1"/>
  <c r="H5" s="1"/>
  <c r="H36" i="2"/>
  <c r="H37" s="1"/>
  <c r="H7" i="3" s="1"/>
  <c r="G40" i="1"/>
  <c r="H38" s="1"/>
  <c r="H39" s="1"/>
  <c r="G38" i="2"/>
  <c r="H38" s="1"/>
  <c r="H8" i="3" l="1"/>
  <c r="I5" s="1"/>
  <c r="H40" i="1"/>
  <c r="I38" s="1"/>
  <c r="I39" s="1"/>
  <c r="I36" i="2"/>
  <c r="I37" s="1"/>
  <c r="I7" i="3" s="1"/>
  <c r="I38" i="2" l="1"/>
  <c r="I8" i="3"/>
  <c r="J5" s="1"/>
  <c r="J36" i="2"/>
  <c r="J37" s="1"/>
  <c r="J7" i="3" s="1"/>
  <c r="I40" i="1"/>
  <c r="J38" s="1"/>
  <c r="J39" s="1"/>
  <c r="J8" i="3" l="1"/>
  <c r="K5" s="1"/>
  <c r="J40" i="1"/>
  <c r="K38" s="1"/>
  <c r="K39" s="1"/>
  <c r="K36" i="2"/>
  <c r="K37" s="1"/>
  <c r="K7" i="3" s="1"/>
  <c r="J38" i="2"/>
  <c r="K38" l="1"/>
  <c r="K8" i="3"/>
  <c r="L5" s="1"/>
  <c r="K40" i="1"/>
  <c r="L38" s="1"/>
  <c r="L39" s="1"/>
  <c r="L36" i="2"/>
  <c r="L37" s="1"/>
  <c r="L7" i="3" s="1"/>
  <c r="L8" l="1"/>
  <c r="M5" s="1"/>
  <c r="M36" i="2"/>
  <c r="M37" s="1"/>
  <c r="M7" i="3" s="1"/>
  <c r="L40" i="1"/>
  <c r="M38" s="1"/>
  <c r="M39" s="1"/>
  <c r="L38" i="2"/>
  <c r="M38" s="1"/>
  <c r="M8" i="3" l="1"/>
  <c r="N5" s="1"/>
  <c r="N36" i="2"/>
  <c r="N37" s="1"/>
  <c r="N7" i="3" s="1"/>
  <c r="M40" i="1"/>
  <c r="N38" s="1"/>
  <c r="N39" s="1"/>
  <c r="N38" i="2"/>
  <c r="N8" i="3" l="1"/>
  <c r="O8" s="1"/>
  <c r="C19" i="5" s="1"/>
  <c r="C20" s="1"/>
  <c r="C21" s="1"/>
  <c r="O36" i="2"/>
  <c r="N40" i="1"/>
  <c r="O39"/>
  <c r="E19" i="5" l="1"/>
  <c r="E20" s="1"/>
  <c r="E21" s="1"/>
  <c r="G21" s="1"/>
  <c r="G16"/>
  <c r="G19" s="1"/>
  <c r="O37" i="2"/>
  <c r="O38" s="1"/>
  <c r="G10" i="5" l="1"/>
  <c r="G11" s="1"/>
</calcChain>
</file>

<file path=xl/sharedStrings.xml><?xml version="1.0" encoding="utf-8"?>
<sst xmlns="http://schemas.openxmlformats.org/spreadsheetml/2006/main" count="234" uniqueCount="139">
  <si>
    <t>Mois</t>
  </si>
  <si>
    <t>Taux de TVA</t>
  </si>
  <si>
    <t>Ventes HT</t>
  </si>
  <si>
    <t>Ventes TTC</t>
  </si>
  <si>
    <t>TVA à payer</t>
  </si>
  <si>
    <t>Totaux</t>
  </si>
  <si>
    <t>TVA</t>
  </si>
  <si>
    <t>Trésorerie initiale</t>
  </si>
  <si>
    <t>Encaissements</t>
  </si>
  <si>
    <t>Décaissements</t>
  </si>
  <si>
    <t>Trésorerie finale</t>
  </si>
  <si>
    <t>Cumuls</t>
  </si>
  <si>
    <t>Report Crédit de TVA</t>
  </si>
  <si>
    <t>Janvier</t>
  </si>
  <si>
    <t>Février</t>
  </si>
  <si>
    <t>Mars</t>
  </si>
  <si>
    <t>Avril</t>
  </si>
  <si>
    <t>Mai</t>
  </si>
  <si>
    <t>Juin</t>
  </si>
  <si>
    <t>Juillet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</si>
  <si>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</si>
  <si>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</si>
  <si>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</si>
  <si>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</si>
  <si>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</si>
  <si>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</si>
  <si>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</si>
  <si>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</si>
  <si>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Emprunts et dettes financières diverses</t>
  </si>
  <si>
    <t>Autre charges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</si>
  <si>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</si>
  <si>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</si>
  <si>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</si>
  <si>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</si>
  <si>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</si>
  <si>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</si>
  <si>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</si>
  <si>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Production stockée</t>
  </si>
  <si>
    <t>Charges financières</t>
  </si>
  <si>
    <t>Cumuls HT</t>
  </si>
  <si>
    <t>Cumuls TTC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</si>
  <si>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</si>
  <si>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</si>
  <si>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</si>
  <si>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</si>
  <si>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</si>
  <si>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</si>
  <si>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</si>
  <si>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</si>
  <si>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</si>
  <si>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</si>
  <si>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Variation de stock d'approvisionnements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</si>
  <si>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</si>
  <si>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</si>
  <si>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</si>
  <si>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</si>
  <si>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</si>
  <si>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>TVA déductible sur ABS</t>
  </si>
  <si>
    <t>TVA déductibles sur charges</t>
  </si>
  <si>
    <t>TVA déductible sur immobilisations</t>
  </si>
  <si>
    <t xml:space="preserve">Stocks de Produits finis </t>
  </si>
  <si>
    <t>Stocks de marchandises</t>
  </si>
  <si>
    <t>VMP</t>
  </si>
  <si>
    <t>Immobilisations financières</t>
  </si>
  <si>
    <t>Autres emprunts</t>
  </si>
  <si>
    <t>(1) dont Concours Bancaires Courants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</si>
  <si>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</si>
  <si>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</si>
  <si>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</si>
  <si>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</si>
  <si>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</si>
  <si>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</si>
  <si>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</si>
  <si>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Autres produits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</si>
  <si>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</si>
  <si>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</si>
  <si>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</si>
  <si>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</si>
  <si>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</si>
  <si>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Report à nouveau</t>
  </si>
  <si>
    <t>Autres créances diverses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</si>
  <si>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</si>
  <si>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</si>
  <si>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</si>
  <si>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</si>
  <si>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</si>
  <si>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</si>
  <si>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Août</t>
  </si>
  <si>
    <t>Septembre</t>
  </si>
  <si>
    <t>Octobre</t>
  </si>
  <si>
    <t>Novembre</t>
  </si>
  <si>
    <t>Décembre</t>
  </si>
  <si>
    <t>Répartition du CA en %</t>
  </si>
  <si>
    <t>Salaires des agents</t>
  </si>
  <si>
    <t>Salaires des assistants</t>
  </si>
  <si>
    <t>Salaires du gérant</t>
  </si>
  <si>
    <t>Cotisations sociales employeur</t>
  </si>
  <si>
    <t>Assurances</t>
  </si>
  <si>
    <t>Publicité</t>
  </si>
  <si>
    <t>Honoraires</t>
  </si>
  <si>
    <t>Loyer</t>
  </si>
  <si>
    <t>Energie</t>
  </si>
  <si>
    <t>Téléphone</t>
  </si>
  <si>
    <t>Fournitures</t>
  </si>
  <si>
    <t>Déplacements</t>
  </si>
  <si>
    <t>Carburant</t>
  </si>
  <si>
    <t>Autres charges externes</t>
  </si>
  <si>
    <t>Rémunérations Salaires</t>
  </si>
  <si>
    <t>Crédit de TVA à reporter</t>
  </si>
  <si>
    <t>Contrôles</t>
  </si>
  <si>
    <t>Investissements</t>
  </si>
  <si>
    <t>Résultat prévisionnel : bénéfice</t>
  </si>
  <si>
    <t>Amortissements</t>
  </si>
  <si>
    <t>Bilan Actif</t>
  </si>
  <si>
    <t>Bilan Passif</t>
  </si>
  <si>
    <t>BUDGET des Ventes - Entreprise CASSIS</t>
  </si>
  <si>
    <t>BUDGET des Charges - Entreprise CASSIS</t>
  </si>
  <si>
    <t>BUDGET de TVA - Entreprise CASSIS</t>
  </si>
  <si>
    <t>Chiffre d'Affaires annuel HT</t>
  </si>
  <si>
    <t>Zones de saisie =&gt;</t>
  </si>
  <si>
    <t>TVA collectée sur ventes</t>
  </si>
  <si>
    <t>Ventes Janvier</t>
  </si>
  <si>
    <t>Ventes Février</t>
  </si>
  <si>
    <t>Ventes Mars</t>
  </si>
  <si>
    <t>Ventes Avril</t>
  </si>
  <si>
    <t>Ventes Mai</t>
  </si>
  <si>
    <t>Ventes Juin</t>
  </si>
  <si>
    <t>Ventes Juillet</t>
  </si>
  <si>
    <t>Ventes Août</t>
  </si>
  <si>
    <t>Ventes Septembre</t>
  </si>
  <si>
    <t>Ventes Octobre</t>
  </si>
  <si>
    <t>Ventes Novembre</t>
  </si>
  <si>
    <t>Ventes Décembre</t>
  </si>
  <si>
    <t>BUDGET des encaissements TTC - Entreprise CASSIS</t>
  </si>
  <si>
    <t>BUDGET des décaissements TTC - Entreprise CASSIS</t>
  </si>
  <si>
    <t>BUDGET de Trésorerie - Entreprise CASSIS</t>
  </si>
  <si>
    <t>TABLEAU DE RESULTAT PREVISIONNEL au 31/12/N - Entreprise CASSIS</t>
  </si>
  <si>
    <t>BILAN PREVISIONNEL AU 31/12/N - Entreprise CASSIS</t>
  </si>
  <si>
    <t>Commentaires - Entreprise CASSIS</t>
  </si>
</sst>
</file>

<file path=xl/styles.xml><?xml version="1.0" encoding="utf-8"?>
<styleSheet xmlns="http://schemas.openxmlformats.org/spreadsheetml/2006/main">
  <numFmts count="4">
    <numFmt numFmtId="164" formatCode="_-* #,##0.00\ _F_-;\-* #,##0.00\ _F_-;_-* &quot;-&quot;??\ _F_-;_-@_-"/>
    <numFmt numFmtId="165" formatCode="_-* #,##0.00\ [$€]_-;\-* #,##0.00\ [$€]_-;_-* &quot;-&quot;??\ [$€]_-;_-@_-"/>
    <numFmt numFmtId="166" formatCode="#,##0.00_ ;\-#,##0.00\ "/>
    <numFmt numFmtId="167" formatCode="_-* #,##0\ _F_-;\-* #,##0\ _F_-;_-* &quot;-&quot;??\ _F_-;_-@_-"/>
  </numFmts>
  <fonts count="10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indexed="12"/>
      <name val="Times New Roman"/>
      <family val="1"/>
    </font>
    <font>
      <i/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1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Fill="1" applyBorder="1"/>
    <xf numFmtId="0" fontId="4" fillId="0" borderId="0" xfId="0" applyFont="1"/>
    <xf numFmtId="4" fontId="2" fillId="2" borderId="6" xfId="2" applyNumberFormat="1" applyFont="1" applyFill="1" applyBorder="1"/>
    <xf numFmtId="4" fontId="2" fillId="2" borderId="6" xfId="2" applyNumberFormat="1" applyFont="1" applyFill="1" applyBorder="1" applyAlignment="1"/>
    <xf numFmtId="4" fontId="2" fillId="2" borderId="6" xfId="2" applyNumberFormat="1" applyFont="1" applyFill="1" applyBorder="1" applyAlignment="1">
      <alignment horizontal="right" vertical="center"/>
    </xf>
    <xf numFmtId="4" fontId="4" fillId="2" borderId="6" xfId="2" applyNumberFormat="1" applyFont="1" applyFill="1" applyBorder="1" applyAlignment="1">
      <alignment horizontal="right" vertical="center"/>
    </xf>
    <xf numFmtId="166" fontId="4" fillId="2" borderId="6" xfId="2" applyNumberFormat="1" applyFont="1" applyFill="1" applyBorder="1" applyAlignment="1">
      <alignment horizontal="right" vertical="center"/>
    </xf>
    <xf numFmtId="0" fontId="4" fillId="0" borderId="0" xfId="0" applyFont="1" applyFill="1"/>
    <xf numFmtId="0" fontId="4" fillId="2" borderId="7" xfId="0" applyFont="1" applyFill="1" applyBorder="1"/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/>
    </xf>
    <xf numFmtId="167" fontId="4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" fontId="2" fillId="2" borderId="14" xfId="0" applyNumberFormat="1" applyFont="1" applyFill="1" applyBorder="1" applyAlignment="1">
      <alignment horizontal="right" vertical="center"/>
    </xf>
    <xf numFmtId="4" fontId="2" fillId="0" borderId="15" xfId="3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2" borderId="14" xfId="0" applyNumberFormat="1" applyFon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6" fontId="7" fillId="2" borderId="14" xfId="2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7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5" borderId="5" xfId="0" applyFont="1" applyFill="1" applyBorder="1" applyAlignment="1">
      <alignment vertical="center"/>
    </xf>
    <xf numFmtId="9" fontId="2" fillId="0" borderId="19" xfId="3" applyFont="1" applyBorder="1" applyAlignment="1">
      <alignment horizontal="center" vertical="center"/>
    </xf>
    <xf numFmtId="4" fontId="2" fillId="0" borderId="19" xfId="3" applyNumberFormat="1" applyFont="1" applyFill="1" applyBorder="1" applyAlignment="1">
      <alignment horizontal="right" vertical="center"/>
    </xf>
    <xf numFmtId="4" fontId="2" fillId="0" borderId="19" xfId="3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3" borderId="16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" fontId="4" fillId="2" borderId="14" xfId="0" applyNumberFormat="1" applyFont="1" applyFill="1" applyBorder="1" applyAlignment="1">
      <alignment horizontal="right" vertical="center"/>
    </xf>
    <xf numFmtId="4" fontId="2" fillId="0" borderId="19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2" applyFont="1" applyFill="1" applyBorder="1"/>
    <xf numFmtId="164" fontId="5" fillId="0" borderId="0" xfId="2" applyFont="1" applyFill="1" applyBorder="1"/>
    <xf numFmtId="14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4" fontId="4" fillId="0" borderId="0" xfId="0" applyNumberFormat="1" applyFont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5" fontId="2" fillId="0" borderId="0" xfId="0" applyNumberFormat="1" applyFont="1" applyFill="1" applyAlignment="1">
      <alignment horizontal="center"/>
    </xf>
    <xf numFmtId="166" fontId="2" fillId="0" borderId="19" xfId="2" applyNumberFormat="1" applyFont="1" applyFill="1" applyBorder="1" applyAlignment="1"/>
    <xf numFmtId="0" fontId="2" fillId="3" borderId="7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4" fontId="2" fillId="2" borderId="14" xfId="2" applyNumberFormat="1" applyFont="1" applyFill="1" applyBorder="1" applyAlignment="1"/>
    <xf numFmtId="4" fontId="2" fillId="3" borderId="15" xfId="2" applyNumberFormat="1" applyFont="1" applyFill="1" applyBorder="1" applyAlignment="1"/>
    <xf numFmtId="4" fontId="2" fillId="0" borderId="19" xfId="2" applyNumberFormat="1" applyFont="1" applyFill="1" applyBorder="1" applyAlignment="1">
      <alignment horizontal="center"/>
    </xf>
    <xf numFmtId="4" fontId="2" fillId="0" borderId="14" xfId="2" applyNumberFormat="1" applyFont="1" applyFill="1" applyBorder="1" applyAlignment="1"/>
    <xf numFmtId="4" fontId="2" fillId="2" borderId="19" xfId="2" applyNumberFormat="1" applyFont="1" applyFill="1" applyBorder="1"/>
    <xf numFmtId="4" fontId="2" fillId="2" borderId="14" xfId="2" applyNumberFormat="1" applyFont="1" applyFill="1" applyBorder="1"/>
    <xf numFmtId="4" fontId="2" fillId="2" borderId="15" xfId="2" applyNumberFormat="1" applyFont="1" applyFill="1" applyBorder="1"/>
    <xf numFmtId="4" fontId="4" fillId="2" borderId="6" xfId="2" applyNumberFormat="1" applyFont="1" applyFill="1" applyBorder="1"/>
    <xf numFmtId="4" fontId="4" fillId="0" borderId="19" xfId="2" applyNumberFormat="1" applyFont="1" applyFill="1" applyBorder="1"/>
    <xf numFmtId="0" fontId="2" fillId="0" borderId="0" xfId="0" applyFont="1" applyFill="1" applyBorder="1" applyAlignment="1">
      <alignment horizontal="right"/>
    </xf>
    <xf numFmtId="0" fontId="4" fillId="5" borderId="5" xfId="0" applyFont="1" applyFill="1" applyBorder="1" applyAlignment="1"/>
    <xf numFmtId="4" fontId="4" fillId="2" borderId="4" xfId="2" applyNumberFormat="1" applyFont="1" applyFill="1" applyBorder="1"/>
    <xf numFmtId="4" fontId="4" fillId="0" borderId="6" xfId="2" applyNumberFormat="1" applyFont="1" applyFill="1" applyBorder="1"/>
    <xf numFmtId="0" fontId="4" fillId="2" borderId="20" xfId="0" applyFont="1" applyFill="1" applyBorder="1"/>
    <xf numFmtId="4" fontId="4" fillId="2" borderId="14" xfId="2" applyNumberFormat="1" applyFont="1" applyFill="1" applyBorder="1"/>
    <xf numFmtId="0" fontId="7" fillId="0" borderId="0" xfId="0" applyFont="1" applyFill="1" applyBorder="1" applyAlignment="1">
      <alignment horizontal="center"/>
    </xf>
    <xf numFmtId="4" fontId="4" fillId="2" borderId="23" xfId="2" applyNumberFormat="1" applyFont="1" applyFill="1" applyBorder="1"/>
    <xf numFmtId="0" fontId="4" fillId="2" borderId="13" xfId="0" applyFont="1" applyFill="1" applyBorder="1"/>
    <xf numFmtId="4" fontId="4" fillId="2" borderId="9" xfId="2" applyNumberFormat="1" applyFont="1" applyFill="1" applyBorder="1"/>
    <xf numFmtId="4" fontId="4" fillId="2" borderId="10" xfId="2" applyNumberFormat="1" applyFont="1" applyFill="1" applyBorder="1"/>
    <xf numFmtId="4" fontId="4" fillId="0" borderId="11" xfId="2" applyNumberFormat="1" applyFont="1" applyFill="1" applyBorder="1"/>
    <xf numFmtId="4" fontId="4" fillId="0" borderId="15" xfId="2" applyNumberFormat="1" applyFont="1" applyFill="1" applyBorder="1"/>
    <xf numFmtId="0" fontId="2" fillId="2" borderId="24" xfId="0" applyFont="1" applyFill="1" applyBorder="1"/>
    <xf numFmtId="4" fontId="2" fillId="2" borderId="25" xfId="2" applyNumberFormat="1" applyFont="1" applyFill="1" applyBorder="1"/>
    <xf numFmtId="4" fontId="2" fillId="2" borderId="26" xfId="2" applyNumberFormat="1" applyFont="1" applyFill="1" applyBorder="1"/>
    <xf numFmtId="4" fontId="2" fillId="0" borderId="27" xfId="2" applyNumberFormat="1" applyFont="1" applyFill="1" applyBorder="1"/>
    <xf numFmtId="0" fontId="2" fillId="3" borderId="28" xfId="0" applyFont="1" applyFill="1" applyBorder="1" applyAlignment="1">
      <alignment horizontal="right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5" borderId="5" xfId="0" applyFont="1" applyFill="1" applyBorder="1"/>
    <xf numFmtId="0" fontId="2" fillId="3" borderId="31" xfId="0" applyFont="1" applyFill="1" applyBorder="1" applyAlignment="1">
      <alignment horizontal="center"/>
    </xf>
    <xf numFmtId="166" fontId="2" fillId="0" borderId="5" xfId="1" applyNumberFormat="1" applyFont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5" fontId="4" fillId="0" borderId="0" xfId="1" applyFont="1"/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6" fontId="4" fillId="0" borderId="34" xfId="1" applyNumberFormat="1" applyFont="1" applyBorder="1" applyAlignment="1">
      <alignment vertical="center"/>
    </xf>
    <xf numFmtId="0" fontId="4" fillId="0" borderId="17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2" fontId="4" fillId="0" borderId="34" xfId="0" applyNumberFormat="1" applyFont="1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165" fontId="4" fillId="5" borderId="5" xfId="1" applyFont="1" applyFill="1" applyBorder="1"/>
    <xf numFmtId="166" fontId="2" fillId="0" borderId="18" xfId="1" applyNumberFormat="1" applyFont="1" applyFill="1" applyBorder="1" applyAlignment="1">
      <alignment vertical="center"/>
    </xf>
    <xf numFmtId="4" fontId="2" fillId="0" borderId="5" xfId="2" applyNumberFormat="1" applyFont="1" applyBorder="1"/>
    <xf numFmtId="4" fontId="2" fillId="0" borderId="5" xfId="0" applyNumberFormat="1" applyFont="1" applyBorder="1"/>
    <xf numFmtId="4" fontId="2" fillId="0" borderId="5" xfId="1" applyNumberFormat="1" applyFont="1" applyBorder="1"/>
    <xf numFmtId="14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32" xfId="0" applyFont="1" applyBorder="1"/>
    <xf numFmtId="0" fontId="4" fillId="0" borderId="32" xfId="0" applyFont="1" applyFill="1" applyBorder="1"/>
    <xf numFmtId="4" fontId="4" fillId="0" borderId="34" xfId="2" applyNumberFormat="1" applyFont="1" applyBorder="1"/>
    <xf numFmtId="0" fontId="2" fillId="0" borderId="3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4" fontId="4" fillId="0" borderId="33" xfId="1" applyNumberFormat="1" applyFont="1" applyBorder="1"/>
    <xf numFmtId="4" fontId="2" fillId="0" borderId="18" xfId="1" applyNumberFormat="1" applyFont="1" applyBorder="1"/>
    <xf numFmtId="4" fontId="9" fillId="0" borderId="34" xfId="2" applyNumberFormat="1" applyFont="1" applyFill="1" applyBorder="1"/>
    <xf numFmtId="0" fontId="2" fillId="3" borderId="5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2" fontId="4" fillId="0" borderId="33" xfId="2" applyNumberFormat="1" applyFont="1" applyBorder="1"/>
    <xf numFmtId="0" fontId="4" fillId="0" borderId="32" xfId="0" applyFont="1" applyFill="1" applyBorder="1" applyAlignment="1">
      <alignment horizontal="right"/>
    </xf>
    <xf numFmtId="4" fontId="4" fillId="0" borderId="34" xfId="2" applyNumberFormat="1" applyFont="1" applyFill="1" applyBorder="1"/>
    <xf numFmtId="4" fontId="4" fillId="0" borderId="34" xfId="1" applyNumberFormat="1" applyFont="1" applyFill="1" applyBorder="1"/>
    <xf numFmtId="0" fontId="2" fillId="0" borderId="0" xfId="0" applyFont="1" applyFill="1" applyAlignment="1">
      <alignment horizontal="right"/>
    </xf>
    <xf numFmtId="165" fontId="4" fillId="0" borderId="0" xfId="1" applyFont="1" applyFill="1"/>
    <xf numFmtId="165" fontId="4" fillId="2" borderId="0" xfId="1" applyFont="1" applyFill="1"/>
    <xf numFmtId="165" fontId="4" fillId="0" borderId="34" xfId="1" applyFont="1" applyBorder="1"/>
    <xf numFmtId="165" fontId="4" fillId="0" borderId="0" xfId="1" applyFont="1" applyBorder="1"/>
    <xf numFmtId="166" fontId="4" fillId="5" borderId="5" xfId="2" applyNumberFormat="1" applyFont="1" applyFill="1" applyBorder="1" applyAlignment="1" applyProtection="1">
      <alignment horizontal="right" vertical="center"/>
      <protection locked="0"/>
    </xf>
    <xf numFmtId="10" fontId="4" fillId="5" borderId="18" xfId="0" applyNumberFormat="1" applyFont="1" applyFill="1" applyBorder="1" applyAlignment="1" applyProtection="1">
      <alignment horizontal="center" vertical="center"/>
      <protection locked="0"/>
    </xf>
    <xf numFmtId="9" fontId="4" fillId="5" borderId="6" xfId="3" applyFont="1" applyFill="1" applyBorder="1" applyAlignment="1" applyProtection="1">
      <alignment horizontal="center" vertical="center"/>
      <protection locked="0"/>
    </xf>
    <xf numFmtId="166" fontId="4" fillId="5" borderId="6" xfId="2" applyNumberFormat="1" applyFont="1" applyFill="1" applyBorder="1" applyAlignment="1" applyProtection="1">
      <alignment horizontal="right" vertical="center"/>
      <protection locked="0"/>
    </xf>
    <xf numFmtId="4" fontId="4" fillId="5" borderId="6" xfId="2" applyNumberFormat="1" applyFont="1" applyFill="1" applyBorder="1" applyAlignment="1" applyProtection="1">
      <alignment horizontal="right" vertical="center"/>
      <protection locked="0"/>
    </xf>
    <xf numFmtId="166" fontId="4" fillId="5" borderId="6" xfId="0" applyNumberFormat="1" applyFont="1" applyFill="1" applyBorder="1" applyAlignment="1" applyProtection="1">
      <alignment horizontal="right" vertical="center"/>
      <protection locked="0"/>
    </xf>
    <xf numFmtId="4" fontId="4" fillId="5" borderId="6" xfId="0" applyNumberFormat="1" applyFont="1" applyFill="1" applyBorder="1" applyAlignment="1" applyProtection="1">
      <alignment horizontal="right" vertical="center"/>
      <protection locked="0"/>
    </xf>
    <xf numFmtId="4" fontId="4" fillId="5" borderId="6" xfId="2" applyNumberFormat="1" applyFont="1" applyFill="1" applyBorder="1" applyAlignment="1" applyProtection="1">
      <protection locked="0"/>
    </xf>
    <xf numFmtId="164" fontId="4" fillId="5" borderId="6" xfId="2" applyFont="1" applyFill="1" applyBorder="1" applyProtection="1">
      <protection locked="0"/>
    </xf>
    <xf numFmtId="4" fontId="4" fillId="5" borderId="6" xfId="2" applyNumberFormat="1" applyFont="1" applyFill="1" applyBorder="1" applyProtection="1">
      <protection locked="0"/>
    </xf>
    <xf numFmtId="4" fontId="4" fillId="5" borderId="19" xfId="2" applyNumberFormat="1" applyFont="1" applyFill="1" applyBorder="1" applyProtection="1">
      <protection locked="0"/>
    </xf>
    <xf numFmtId="4" fontId="4" fillId="5" borderId="0" xfId="2" applyNumberFormat="1" applyFont="1" applyFill="1" applyBorder="1" applyProtection="1">
      <protection locked="0"/>
    </xf>
    <xf numFmtId="4" fontId="4" fillId="5" borderId="21" xfId="2" applyNumberFormat="1" applyFont="1" applyFill="1" applyBorder="1" applyProtection="1">
      <protection locked="0"/>
    </xf>
    <xf numFmtId="4" fontId="4" fillId="5" borderId="22" xfId="2" applyNumberFormat="1" applyFont="1" applyFill="1" applyBorder="1" applyProtection="1">
      <protection locked="0"/>
    </xf>
    <xf numFmtId="4" fontId="4" fillId="5" borderId="9" xfId="2" applyNumberFormat="1" applyFont="1" applyFill="1" applyBorder="1" applyProtection="1">
      <protection locked="0"/>
    </xf>
    <xf numFmtId="166" fontId="4" fillId="5" borderId="34" xfId="1" applyNumberFormat="1" applyFont="1" applyFill="1" applyBorder="1" applyAlignment="1" applyProtection="1">
      <alignment vertical="center"/>
      <protection locked="0"/>
    </xf>
    <xf numFmtId="4" fontId="4" fillId="5" borderId="34" xfId="2" applyNumberFormat="1" applyFont="1" applyFill="1" applyBorder="1" applyProtection="1">
      <protection locked="0"/>
    </xf>
    <xf numFmtId="4" fontId="4" fillId="5" borderId="18" xfId="2" applyNumberFormat="1" applyFont="1" applyFill="1" applyBorder="1" applyProtection="1"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5" borderId="32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vertical="center" wrapText="1"/>
      <protection locked="0"/>
    </xf>
    <xf numFmtId="0" fontId="4" fillId="5" borderId="39" xfId="0" applyFont="1" applyFill="1" applyBorder="1" applyAlignment="1" applyProtection="1">
      <alignment vertical="center" wrapText="1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39" xfId="0" applyFont="1" applyFill="1" applyBorder="1" applyAlignment="1" applyProtection="1">
      <alignment vertical="center"/>
      <protection locked="0"/>
    </xf>
    <xf numFmtId="0" fontId="4" fillId="5" borderId="17" xfId="0" applyFont="1" applyFill="1" applyBorder="1" applyAlignment="1" applyProtection="1">
      <alignment vertical="center" wrapText="1"/>
      <protection locked="0"/>
    </xf>
    <xf numFmtId="0" fontId="4" fillId="5" borderId="35" xfId="0" applyFont="1" applyFill="1" applyBorder="1" applyAlignment="1" applyProtection="1">
      <alignment vertical="center" wrapText="1"/>
      <protection locked="0"/>
    </xf>
    <xf numFmtId="0" fontId="4" fillId="5" borderId="40" xfId="0" applyFont="1" applyFill="1" applyBorder="1" applyAlignment="1" applyProtection="1">
      <alignment vertical="center" wrapText="1"/>
      <protection locked="0"/>
    </xf>
    <xf numFmtId="0" fontId="4" fillId="5" borderId="36" xfId="0" applyFont="1" applyFill="1" applyBorder="1" applyAlignment="1" applyProtection="1">
      <alignment vertical="center"/>
      <protection locked="0"/>
    </xf>
    <xf numFmtId="0" fontId="4" fillId="5" borderId="37" xfId="0" applyFont="1" applyFill="1" applyBorder="1" applyAlignment="1" applyProtection="1">
      <alignment vertical="center"/>
      <protection locked="0"/>
    </xf>
    <xf numFmtId="0" fontId="4" fillId="5" borderId="38" xfId="0" applyFont="1" applyFill="1" applyBorder="1" applyAlignment="1" applyProtection="1">
      <alignment vertical="center"/>
      <protection locked="0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6">
    <dxf>
      <font>
        <b/>
        <i val="0"/>
        <color rgb="FFFF0000"/>
      </font>
    </dxf>
    <dxf>
      <font>
        <b/>
        <i val="0"/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46"/>
  <sheetViews>
    <sheetView showGridLines="0" showZeros="0" tabSelected="1" zoomScaleNormal="100" workbookViewId="0">
      <selection activeCell="C1" sqref="C1"/>
    </sheetView>
  </sheetViews>
  <sheetFormatPr baseColWidth="10" defaultRowHeight="15.75"/>
  <cols>
    <col min="1" max="1" width="3.7109375" style="31" customWidth="1"/>
    <col min="2" max="2" width="31.5703125" style="31" customWidth="1"/>
    <col min="3" max="5" width="12.7109375" style="31" customWidth="1"/>
    <col min="6" max="14" width="11.7109375" style="48" customWidth="1"/>
    <col min="15" max="15" width="13.7109375" style="34" customWidth="1"/>
    <col min="16" max="16384" width="11.42578125" style="31"/>
  </cols>
  <sheetData>
    <row r="1" spans="2:15" s="20" customFormat="1" ht="16.5" thickBot="1">
      <c r="B1" s="58" t="s">
        <v>119</v>
      </c>
      <c r="C1" s="59"/>
      <c r="F1" s="21"/>
      <c r="G1" s="22"/>
      <c r="H1" s="21"/>
      <c r="I1" s="21"/>
      <c r="J1" s="21"/>
      <c r="K1" s="21"/>
      <c r="L1" s="21"/>
      <c r="M1" s="21"/>
      <c r="N1" s="21"/>
      <c r="O1" s="24"/>
    </row>
    <row r="2" spans="2:15" s="20" customFormat="1" ht="16.5" thickBot="1">
      <c r="D2" s="23"/>
      <c r="F2" s="21"/>
      <c r="G2" s="22"/>
      <c r="H2" s="21"/>
      <c r="I2" s="21"/>
      <c r="J2" s="21"/>
      <c r="K2" s="21"/>
      <c r="L2" s="21"/>
      <c r="M2" s="21"/>
      <c r="N2" s="21"/>
      <c r="O2" s="24"/>
    </row>
    <row r="3" spans="2:15" s="20" customFormat="1" ht="16.5" thickBot="1">
      <c r="B3" s="57" t="s">
        <v>118</v>
      </c>
      <c r="C3" s="167"/>
      <c r="D3" s="23"/>
      <c r="F3" s="21"/>
      <c r="G3" s="22"/>
      <c r="H3" s="21"/>
      <c r="I3" s="21"/>
      <c r="J3" s="21"/>
      <c r="K3" s="21"/>
      <c r="L3" s="21"/>
      <c r="M3" s="21"/>
      <c r="N3" s="21"/>
      <c r="O3" s="24"/>
    </row>
    <row r="4" spans="2:15" s="20" customFormat="1" ht="16.5" thickBot="1">
      <c r="B4" s="56" t="s">
        <v>1</v>
      </c>
      <c r="C4" s="168"/>
      <c r="D4" s="23"/>
      <c r="F4" s="21"/>
      <c r="G4" s="22"/>
      <c r="H4" s="21"/>
      <c r="I4" s="21"/>
      <c r="J4" s="21"/>
      <c r="K4" s="21"/>
      <c r="L4" s="21"/>
      <c r="M4" s="21"/>
      <c r="N4" s="21"/>
      <c r="O4" s="24"/>
    </row>
    <row r="5" spans="2:15" s="20" customFormat="1" ht="16.5" thickBot="1">
      <c r="D5" s="23"/>
      <c r="F5" s="21"/>
      <c r="G5" s="22"/>
      <c r="H5" s="21"/>
      <c r="I5" s="21"/>
      <c r="J5" s="21"/>
      <c r="K5" s="21"/>
      <c r="L5" s="21"/>
      <c r="M5" s="21"/>
      <c r="N5" s="21"/>
      <c r="O5" s="24"/>
    </row>
    <row r="6" spans="2:15" s="25" customFormat="1" ht="16.5" thickBot="1">
      <c r="B6" s="185" t="s">
        <v>115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7"/>
    </row>
    <row r="7" spans="2:15" s="29" customFormat="1">
      <c r="B7" s="26" t="s">
        <v>0</v>
      </c>
      <c r="C7" s="27" t="s">
        <v>13</v>
      </c>
      <c r="D7" s="27" t="s">
        <v>14</v>
      </c>
      <c r="E7" s="27" t="s">
        <v>15</v>
      </c>
      <c r="F7" s="27" t="s">
        <v>16</v>
      </c>
      <c r="G7" s="27" t="s">
        <v>17</v>
      </c>
      <c r="H7" s="28" t="s">
        <v>18</v>
      </c>
      <c r="I7" s="28" t="s">
        <v>19</v>
      </c>
      <c r="J7" s="28" t="s">
        <v>87</v>
      </c>
      <c r="K7" s="28" t="s">
        <v>88</v>
      </c>
      <c r="L7" s="28" t="s">
        <v>89</v>
      </c>
      <c r="M7" s="28" t="s">
        <v>90</v>
      </c>
      <c r="N7" s="28" t="s">
        <v>91</v>
      </c>
      <c r="O7" s="19" t="s">
        <v>5</v>
      </c>
    </row>
    <row r="8" spans="2:15">
      <c r="B8" s="30" t="s">
        <v>92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60">
        <f t="shared" ref="O8:O13" si="0">SUM(C8:N8)</f>
        <v>0</v>
      </c>
    </row>
    <row r="9" spans="2:15">
      <c r="B9" s="30" t="s">
        <v>2</v>
      </c>
      <c r="C9" s="9">
        <f t="shared" ref="C9:N9" si="1">CA_Annuel*C8</f>
        <v>0</v>
      </c>
      <c r="D9" s="9">
        <f t="shared" si="1"/>
        <v>0</v>
      </c>
      <c r="E9" s="9">
        <f t="shared" si="1"/>
        <v>0</v>
      </c>
      <c r="F9" s="9">
        <f t="shared" si="1"/>
        <v>0</v>
      </c>
      <c r="G9" s="9">
        <f t="shared" si="1"/>
        <v>0</v>
      </c>
      <c r="H9" s="9">
        <f t="shared" si="1"/>
        <v>0</v>
      </c>
      <c r="I9" s="9">
        <f t="shared" si="1"/>
        <v>0</v>
      </c>
      <c r="J9" s="9">
        <f t="shared" si="1"/>
        <v>0</v>
      </c>
      <c r="K9" s="9">
        <f t="shared" si="1"/>
        <v>0</v>
      </c>
      <c r="L9" s="9">
        <f t="shared" si="1"/>
        <v>0</v>
      </c>
      <c r="M9" s="9">
        <f t="shared" si="1"/>
        <v>0</v>
      </c>
      <c r="N9" s="9">
        <f t="shared" si="1"/>
        <v>0</v>
      </c>
      <c r="O9" s="61">
        <f t="shared" si="0"/>
        <v>0</v>
      </c>
    </row>
    <row r="10" spans="2:15">
      <c r="B10" s="30" t="s">
        <v>6</v>
      </c>
      <c r="C10" s="9">
        <f t="shared" ref="C10:N10" si="2">C9*tva</f>
        <v>0</v>
      </c>
      <c r="D10" s="9">
        <f t="shared" si="2"/>
        <v>0</v>
      </c>
      <c r="E10" s="9">
        <f t="shared" si="2"/>
        <v>0</v>
      </c>
      <c r="F10" s="9">
        <f t="shared" si="2"/>
        <v>0</v>
      </c>
      <c r="G10" s="9">
        <f t="shared" si="2"/>
        <v>0</v>
      </c>
      <c r="H10" s="9">
        <f t="shared" si="2"/>
        <v>0</v>
      </c>
      <c r="I10" s="9">
        <f t="shared" si="2"/>
        <v>0</v>
      </c>
      <c r="J10" s="9">
        <f t="shared" si="2"/>
        <v>0</v>
      </c>
      <c r="K10" s="9">
        <f t="shared" si="2"/>
        <v>0</v>
      </c>
      <c r="L10" s="9">
        <f t="shared" si="2"/>
        <v>0</v>
      </c>
      <c r="M10" s="9">
        <f t="shared" si="2"/>
        <v>0</v>
      </c>
      <c r="N10" s="9">
        <f t="shared" si="2"/>
        <v>0</v>
      </c>
      <c r="O10" s="62">
        <f t="shared" si="0"/>
        <v>0</v>
      </c>
    </row>
    <row r="11" spans="2:15">
      <c r="B11" s="67" t="s">
        <v>3</v>
      </c>
      <c r="C11" s="8">
        <f t="shared" ref="C11:H11" si="3">C9*(1+tva)</f>
        <v>0</v>
      </c>
      <c r="D11" s="8">
        <f t="shared" si="3"/>
        <v>0</v>
      </c>
      <c r="E11" s="8">
        <f t="shared" si="3"/>
        <v>0</v>
      </c>
      <c r="F11" s="8">
        <f t="shared" si="3"/>
        <v>0</v>
      </c>
      <c r="G11" s="8">
        <f t="shared" si="3"/>
        <v>0</v>
      </c>
      <c r="H11" s="8">
        <f t="shared" si="3"/>
        <v>0</v>
      </c>
      <c r="I11" s="8">
        <f t="shared" ref="I11:N11" si="4">I9*(1+tva)</f>
        <v>0</v>
      </c>
      <c r="J11" s="8">
        <f t="shared" si="4"/>
        <v>0</v>
      </c>
      <c r="K11" s="8">
        <f t="shared" si="4"/>
        <v>0</v>
      </c>
      <c r="L11" s="8">
        <f t="shared" si="4"/>
        <v>0</v>
      </c>
      <c r="M11" s="8">
        <f t="shared" si="4"/>
        <v>0</v>
      </c>
      <c r="N11" s="8">
        <f t="shared" si="4"/>
        <v>0</v>
      </c>
      <c r="O11" s="61">
        <f t="shared" si="0"/>
        <v>0</v>
      </c>
    </row>
    <row r="12" spans="2:15">
      <c r="B12" s="30" t="s">
        <v>40</v>
      </c>
      <c r="C12" s="9">
        <f>C11</f>
        <v>0</v>
      </c>
      <c r="D12" s="9">
        <f>C12+D11</f>
        <v>0</v>
      </c>
      <c r="E12" s="9">
        <f>D12+E11</f>
        <v>0</v>
      </c>
      <c r="F12" s="9">
        <f>F11</f>
        <v>0</v>
      </c>
      <c r="G12" s="9">
        <f t="shared" ref="G12:N12" si="5">F12+G11</f>
        <v>0</v>
      </c>
      <c r="H12" s="9">
        <f t="shared" si="5"/>
        <v>0</v>
      </c>
      <c r="I12" s="9">
        <f t="shared" si="5"/>
        <v>0</v>
      </c>
      <c r="J12" s="9">
        <f t="shared" si="5"/>
        <v>0</v>
      </c>
      <c r="K12" s="9">
        <f t="shared" si="5"/>
        <v>0</v>
      </c>
      <c r="L12" s="9">
        <f t="shared" si="5"/>
        <v>0</v>
      </c>
      <c r="M12" s="9">
        <f t="shared" si="5"/>
        <v>0</v>
      </c>
      <c r="N12" s="9">
        <f t="shared" si="5"/>
        <v>0</v>
      </c>
      <c r="O12" s="62">
        <f t="shared" si="0"/>
        <v>0</v>
      </c>
    </row>
    <row r="13" spans="2:15" s="34" customFormat="1" ht="16.5" thickBot="1">
      <c r="B13" s="66" t="s">
        <v>39</v>
      </c>
      <c r="C13" s="68">
        <f>C9</f>
        <v>0</v>
      </c>
      <c r="D13" s="68">
        <f>D9+C13</f>
        <v>0</v>
      </c>
      <c r="E13" s="68">
        <f>E9+D13</f>
        <v>0</v>
      </c>
      <c r="F13" s="68">
        <f>F9+E13</f>
        <v>0</v>
      </c>
      <c r="G13" s="68">
        <f>G9+F13</f>
        <v>0</v>
      </c>
      <c r="H13" s="68">
        <f>H9+G13</f>
        <v>0</v>
      </c>
      <c r="I13" s="68">
        <f>I9</f>
        <v>0</v>
      </c>
      <c r="J13" s="68">
        <f>J9+I13</f>
        <v>0</v>
      </c>
      <c r="K13" s="68">
        <f>K9+J13</f>
        <v>0</v>
      </c>
      <c r="L13" s="68">
        <f>L9+K13</f>
        <v>0</v>
      </c>
      <c r="M13" s="68">
        <f>M9+L13</f>
        <v>0</v>
      </c>
      <c r="N13" s="68">
        <f>N9+M13</f>
        <v>0</v>
      </c>
      <c r="O13" s="33">
        <f t="shared" si="0"/>
        <v>0</v>
      </c>
    </row>
    <row r="14" spans="2:15" ht="16.5" thickBot="1">
      <c r="B14" s="35"/>
      <c r="C14" s="36"/>
      <c r="D14" s="36"/>
      <c r="E14" s="36"/>
      <c r="F14" s="37"/>
      <c r="G14" s="37"/>
      <c r="H14" s="37"/>
      <c r="I14" s="37"/>
      <c r="J14" s="37"/>
      <c r="K14" s="37"/>
      <c r="L14" s="37"/>
      <c r="M14" s="37"/>
      <c r="N14" s="37"/>
    </row>
    <row r="15" spans="2:15" ht="16.5" thickBot="1">
      <c r="B15" s="185" t="s">
        <v>116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7"/>
    </row>
    <row r="16" spans="2:15" s="38" customFormat="1">
      <c r="B16" s="26" t="s">
        <v>0</v>
      </c>
      <c r="C16" s="27" t="s">
        <v>13</v>
      </c>
      <c r="D16" s="27" t="s">
        <v>14</v>
      </c>
      <c r="E16" s="27" t="s">
        <v>15</v>
      </c>
      <c r="F16" s="27" t="s">
        <v>16</v>
      </c>
      <c r="G16" s="27" t="s">
        <v>17</v>
      </c>
      <c r="H16" s="27" t="s">
        <v>18</v>
      </c>
      <c r="I16" s="27" t="s">
        <v>19</v>
      </c>
      <c r="J16" s="27" t="s">
        <v>87</v>
      </c>
      <c r="K16" s="27" t="s">
        <v>88</v>
      </c>
      <c r="L16" s="27" t="s">
        <v>89</v>
      </c>
      <c r="M16" s="27" t="s">
        <v>90</v>
      </c>
      <c r="N16" s="27" t="s">
        <v>91</v>
      </c>
      <c r="O16" s="19" t="s">
        <v>5</v>
      </c>
    </row>
    <row r="17" spans="2:15">
      <c r="B17" s="30" t="s">
        <v>93</v>
      </c>
      <c r="C17" s="170"/>
      <c r="D17" s="170"/>
      <c r="E17" s="170"/>
      <c r="F17" s="170"/>
      <c r="G17" s="171"/>
      <c r="H17" s="171"/>
      <c r="I17" s="171"/>
      <c r="J17" s="171"/>
      <c r="K17" s="171"/>
      <c r="L17" s="171"/>
      <c r="M17" s="171"/>
      <c r="N17" s="171"/>
      <c r="O17" s="63">
        <f>SUM(C17:N17)</f>
        <v>0</v>
      </c>
    </row>
    <row r="18" spans="2:15">
      <c r="B18" s="30" t="s">
        <v>94</v>
      </c>
      <c r="C18" s="170"/>
      <c r="D18" s="170"/>
      <c r="E18" s="170"/>
      <c r="F18" s="170"/>
      <c r="G18" s="171"/>
      <c r="H18" s="171"/>
      <c r="I18" s="171"/>
      <c r="J18" s="171"/>
      <c r="K18" s="171"/>
      <c r="L18" s="171"/>
      <c r="M18" s="171"/>
      <c r="N18" s="171"/>
      <c r="O18" s="63">
        <f t="shared" ref="O18:O29" si="6">SUM(C18:N18)</f>
        <v>0</v>
      </c>
    </row>
    <row r="19" spans="2:15">
      <c r="B19" s="30" t="s">
        <v>95</v>
      </c>
      <c r="C19" s="170"/>
      <c r="D19" s="170"/>
      <c r="E19" s="170"/>
      <c r="F19" s="170"/>
      <c r="G19" s="171"/>
      <c r="H19" s="171"/>
      <c r="I19" s="171"/>
      <c r="J19" s="171"/>
      <c r="K19" s="171"/>
      <c r="L19" s="171"/>
      <c r="M19" s="171"/>
      <c r="N19" s="171"/>
      <c r="O19" s="63">
        <f t="shared" si="6"/>
        <v>0</v>
      </c>
    </row>
    <row r="20" spans="2:15">
      <c r="B20" s="30" t="s">
        <v>96</v>
      </c>
      <c r="C20" s="10">
        <f>SUM(C17:C19)*0.4</f>
        <v>0</v>
      </c>
      <c r="D20" s="10">
        <f>SUM(D17:D19)*0.4</f>
        <v>0</v>
      </c>
      <c r="E20" s="10">
        <f t="shared" ref="E20:N20" si="7">SUM(E17:E19)*0.4</f>
        <v>0</v>
      </c>
      <c r="F20" s="10">
        <f t="shared" si="7"/>
        <v>0</v>
      </c>
      <c r="G20" s="9">
        <f t="shared" si="7"/>
        <v>0</v>
      </c>
      <c r="H20" s="9">
        <f t="shared" si="7"/>
        <v>0</v>
      </c>
      <c r="I20" s="9">
        <f t="shared" si="7"/>
        <v>0</v>
      </c>
      <c r="J20" s="9">
        <f t="shared" si="7"/>
        <v>0</v>
      </c>
      <c r="K20" s="9">
        <f t="shared" si="7"/>
        <v>0</v>
      </c>
      <c r="L20" s="9">
        <f t="shared" si="7"/>
        <v>0</v>
      </c>
      <c r="M20" s="9">
        <f t="shared" si="7"/>
        <v>0</v>
      </c>
      <c r="N20" s="9">
        <f t="shared" si="7"/>
        <v>0</v>
      </c>
      <c r="O20" s="63">
        <f t="shared" si="6"/>
        <v>0</v>
      </c>
    </row>
    <row r="21" spans="2:15">
      <c r="B21" s="30" t="s">
        <v>97</v>
      </c>
      <c r="C21" s="172"/>
      <c r="D21" s="172"/>
      <c r="E21" s="172"/>
      <c r="F21" s="172"/>
      <c r="G21" s="173"/>
      <c r="H21" s="173"/>
      <c r="I21" s="173"/>
      <c r="J21" s="173"/>
      <c r="K21" s="173"/>
      <c r="L21" s="173"/>
      <c r="M21" s="173"/>
      <c r="N21" s="173"/>
      <c r="O21" s="63">
        <f t="shared" si="6"/>
        <v>0</v>
      </c>
    </row>
    <row r="22" spans="2:15">
      <c r="B22" s="30" t="s">
        <v>98</v>
      </c>
      <c r="C22" s="172"/>
      <c r="D22" s="172"/>
      <c r="E22" s="172"/>
      <c r="F22" s="172"/>
      <c r="G22" s="173"/>
      <c r="H22" s="173"/>
      <c r="I22" s="173"/>
      <c r="J22" s="173"/>
      <c r="K22" s="173"/>
      <c r="L22" s="173"/>
      <c r="M22" s="173"/>
      <c r="N22" s="173"/>
      <c r="O22" s="63">
        <f t="shared" si="6"/>
        <v>0</v>
      </c>
    </row>
    <row r="23" spans="2:15">
      <c r="B23" s="30" t="s">
        <v>99</v>
      </c>
      <c r="C23" s="172"/>
      <c r="D23" s="172"/>
      <c r="E23" s="172"/>
      <c r="F23" s="172"/>
      <c r="G23" s="173"/>
      <c r="H23" s="173"/>
      <c r="I23" s="173"/>
      <c r="J23" s="173"/>
      <c r="K23" s="173"/>
      <c r="L23" s="173"/>
      <c r="M23" s="173"/>
      <c r="N23" s="173"/>
      <c r="O23" s="63">
        <f t="shared" si="6"/>
        <v>0</v>
      </c>
    </row>
    <row r="24" spans="2:15">
      <c r="B24" s="30" t="s">
        <v>100</v>
      </c>
      <c r="C24" s="172"/>
      <c r="D24" s="172"/>
      <c r="E24" s="172"/>
      <c r="F24" s="172"/>
      <c r="G24" s="173"/>
      <c r="H24" s="173"/>
      <c r="I24" s="173"/>
      <c r="J24" s="173"/>
      <c r="K24" s="173"/>
      <c r="L24" s="173"/>
      <c r="M24" s="173"/>
      <c r="N24" s="173"/>
      <c r="O24" s="63">
        <f t="shared" si="6"/>
        <v>0</v>
      </c>
    </row>
    <row r="25" spans="2:15">
      <c r="B25" s="30" t="s">
        <v>101</v>
      </c>
      <c r="C25" s="172"/>
      <c r="D25" s="172"/>
      <c r="E25" s="172"/>
      <c r="F25" s="172"/>
      <c r="G25" s="173"/>
      <c r="H25" s="173"/>
      <c r="I25" s="173"/>
      <c r="J25" s="173"/>
      <c r="K25" s="173"/>
      <c r="L25" s="173"/>
      <c r="M25" s="173"/>
      <c r="N25" s="173"/>
      <c r="O25" s="63">
        <f t="shared" si="6"/>
        <v>0</v>
      </c>
    </row>
    <row r="26" spans="2:15">
      <c r="B26" s="30" t="s">
        <v>102</v>
      </c>
      <c r="C26" s="172"/>
      <c r="D26" s="172"/>
      <c r="E26" s="172"/>
      <c r="F26" s="172"/>
      <c r="G26" s="173"/>
      <c r="H26" s="173"/>
      <c r="I26" s="173"/>
      <c r="J26" s="173"/>
      <c r="K26" s="173"/>
      <c r="L26" s="173"/>
      <c r="M26" s="173"/>
      <c r="N26" s="173"/>
      <c r="O26" s="63">
        <f t="shared" si="6"/>
        <v>0</v>
      </c>
    </row>
    <row r="27" spans="2:15">
      <c r="B27" s="30" t="s">
        <v>103</v>
      </c>
      <c r="C27" s="172"/>
      <c r="D27" s="172"/>
      <c r="E27" s="172"/>
      <c r="F27" s="172"/>
      <c r="G27" s="173"/>
      <c r="H27" s="173"/>
      <c r="I27" s="173"/>
      <c r="J27" s="173"/>
      <c r="K27" s="173"/>
      <c r="L27" s="173"/>
      <c r="M27" s="173"/>
      <c r="N27" s="173"/>
      <c r="O27" s="63">
        <f t="shared" si="6"/>
        <v>0</v>
      </c>
    </row>
    <row r="28" spans="2:15">
      <c r="B28" s="30" t="s">
        <v>105</v>
      </c>
      <c r="C28" s="172"/>
      <c r="D28" s="172"/>
      <c r="E28" s="172"/>
      <c r="F28" s="172"/>
      <c r="G28" s="173"/>
      <c r="H28" s="173"/>
      <c r="I28" s="173"/>
      <c r="J28" s="173"/>
      <c r="K28" s="173"/>
      <c r="L28" s="173"/>
      <c r="M28" s="173"/>
      <c r="N28" s="173"/>
      <c r="O28" s="63">
        <f t="shared" si="6"/>
        <v>0</v>
      </c>
    </row>
    <row r="29" spans="2:15">
      <c r="B29" s="30" t="s">
        <v>104</v>
      </c>
      <c r="C29" s="172"/>
      <c r="D29" s="172"/>
      <c r="E29" s="172"/>
      <c r="F29" s="172"/>
      <c r="G29" s="173"/>
      <c r="H29" s="173"/>
      <c r="I29" s="173"/>
      <c r="J29" s="173"/>
      <c r="K29" s="173"/>
      <c r="L29" s="173"/>
      <c r="M29" s="173"/>
      <c r="N29" s="173"/>
      <c r="O29" s="63">
        <f t="shared" si="6"/>
        <v>0</v>
      </c>
    </row>
    <row r="30" spans="2:15" s="34" customFormat="1" ht="16.5" thickBot="1">
      <c r="B30" s="65" t="s">
        <v>5</v>
      </c>
      <c r="C30" s="39">
        <f t="shared" ref="C30:N30" si="8">SUM(C17:C29)</f>
        <v>0</v>
      </c>
      <c r="D30" s="39">
        <f t="shared" si="8"/>
        <v>0</v>
      </c>
      <c r="E30" s="39">
        <f t="shared" si="8"/>
        <v>0</v>
      </c>
      <c r="F30" s="39">
        <f t="shared" si="8"/>
        <v>0</v>
      </c>
      <c r="G30" s="32">
        <f t="shared" si="8"/>
        <v>0</v>
      </c>
      <c r="H30" s="32">
        <f t="shared" si="8"/>
        <v>0</v>
      </c>
      <c r="I30" s="32">
        <f t="shared" si="8"/>
        <v>0</v>
      </c>
      <c r="J30" s="32">
        <f t="shared" si="8"/>
        <v>0</v>
      </c>
      <c r="K30" s="32">
        <f t="shared" si="8"/>
        <v>0</v>
      </c>
      <c r="L30" s="32">
        <f t="shared" si="8"/>
        <v>0</v>
      </c>
      <c r="M30" s="32">
        <f t="shared" si="8"/>
        <v>0</v>
      </c>
      <c r="N30" s="32">
        <f t="shared" si="8"/>
        <v>0</v>
      </c>
      <c r="O30" s="40">
        <f>SUM(C30:N30)</f>
        <v>0</v>
      </c>
    </row>
    <row r="31" spans="2:15" ht="16.5" thickBot="1">
      <c r="B31" s="41"/>
      <c r="C31" s="36"/>
      <c r="D31" s="36"/>
      <c r="E31" s="36"/>
      <c r="F31" s="37"/>
      <c r="G31" s="37"/>
      <c r="H31" s="37"/>
      <c r="I31" s="37"/>
      <c r="J31" s="37"/>
      <c r="K31" s="37"/>
      <c r="L31" s="37"/>
      <c r="M31" s="37"/>
      <c r="N31" s="37"/>
    </row>
    <row r="32" spans="2:15" ht="16.5" thickBot="1">
      <c r="B32" s="185" t="s">
        <v>117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7"/>
    </row>
    <row r="33" spans="2:15">
      <c r="B33" s="42" t="s">
        <v>0</v>
      </c>
      <c r="C33" s="27" t="s">
        <v>13</v>
      </c>
      <c r="D33" s="27" t="s">
        <v>14</v>
      </c>
      <c r="E33" s="27" t="s">
        <v>15</v>
      </c>
      <c r="F33" s="27" t="s">
        <v>16</v>
      </c>
      <c r="G33" s="27" t="s">
        <v>17</v>
      </c>
      <c r="H33" s="28" t="s">
        <v>18</v>
      </c>
      <c r="I33" s="28" t="s">
        <v>19</v>
      </c>
      <c r="J33" s="28" t="s">
        <v>87</v>
      </c>
      <c r="K33" s="28" t="s">
        <v>88</v>
      </c>
      <c r="L33" s="28" t="s">
        <v>89</v>
      </c>
      <c r="M33" s="28" t="s">
        <v>90</v>
      </c>
      <c r="N33" s="27" t="s">
        <v>91</v>
      </c>
      <c r="O33" s="19" t="s">
        <v>42</v>
      </c>
    </row>
    <row r="34" spans="2:15">
      <c r="B34" s="13" t="s">
        <v>120</v>
      </c>
      <c r="C34" s="10">
        <f>C10</f>
        <v>0</v>
      </c>
      <c r="D34" s="10">
        <f t="shared" ref="D34:N34" si="9">D10</f>
        <v>0</v>
      </c>
      <c r="E34" s="10">
        <f t="shared" si="9"/>
        <v>0</v>
      </c>
      <c r="F34" s="10">
        <f t="shared" si="9"/>
        <v>0</v>
      </c>
      <c r="G34" s="9">
        <f t="shared" si="9"/>
        <v>0</v>
      </c>
      <c r="H34" s="9">
        <f t="shared" si="9"/>
        <v>0</v>
      </c>
      <c r="I34" s="9">
        <f t="shared" si="9"/>
        <v>0</v>
      </c>
      <c r="J34" s="9">
        <f t="shared" si="9"/>
        <v>0</v>
      </c>
      <c r="K34" s="9">
        <f t="shared" si="9"/>
        <v>0</v>
      </c>
      <c r="L34" s="9">
        <f t="shared" si="9"/>
        <v>0</v>
      </c>
      <c r="M34" s="9">
        <f t="shared" si="9"/>
        <v>0</v>
      </c>
      <c r="N34" s="9">
        <f t="shared" si="9"/>
        <v>0</v>
      </c>
      <c r="O34" s="63"/>
    </row>
    <row r="35" spans="2:15">
      <c r="B35" s="43" t="s">
        <v>57</v>
      </c>
      <c r="C35" s="10"/>
      <c r="D35" s="10"/>
      <c r="E35" s="10"/>
      <c r="F35" s="10"/>
      <c r="G35" s="9"/>
      <c r="H35" s="9"/>
      <c r="I35" s="9"/>
      <c r="J35" s="9"/>
      <c r="K35" s="9"/>
      <c r="L35" s="9"/>
      <c r="M35" s="9"/>
      <c r="N35" s="9"/>
      <c r="O35" s="63"/>
    </row>
    <row r="36" spans="2:15">
      <c r="B36" s="43" t="s">
        <v>58</v>
      </c>
      <c r="C36" s="10">
        <f t="shared" ref="C36:N36" si="10">SUM(C22:C28)*tva</f>
        <v>0</v>
      </c>
      <c r="D36" s="10">
        <f t="shared" si="10"/>
        <v>0</v>
      </c>
      <c r="E36" s="10">
        <f t="shared" si="10"/>
        <v>0</v>
      </c>
      <c r="F36" s="10">
        <f t="shared" si="10"/>
        <v>0</v>
      </c>
      <c r="G36" s="10">
        <f t="shared" si="10"/>
        <v>0</v>
      </c>
      <c r="H36" s="10">
        <f t="shared" si="10"/>
        <v>0</v>
      </c>
      <c r="I36" s="10">
        <f t="shared" si="10"/>
        <v>0</v>
      </c>
      <c r="J36" s="10">
        <f t="shared" si="10"/>
        <v>0</v>
      </c>
      <c r="K36" s="10">
        <f t="shared" si="10"/>
        <v>0</v>
      </c>
      <c r="L36" s="10">
        <f t="shared" si="10"/>
        <v>0</v>
      </c>
      <c r="M36" s="10">
        <f t="shared" si="10"/>
        <v>0</v>
      </c>
      <c r="N36" s="10">
        <f t="shared" si="10"/>
        <v>0</v>
      </c>
      <c r="O36" s="63"/>
    </row>
    <row r="37" spans="2:15">
      <c r="B37" s="43" t="s">
        <v>59</v>
      </c>
      <c r="C37" s="170">
        <f>(24000+2100+1800)*tva</f>
        <v>0</v>
      </c>
      <c r="D37" s="10"/>
      <c r="E37" s="10"/>
      <c r="F37" s="10"/>
      <c r="G37" s="9"/>
      <c r="H37" s="9"/>
      <c r="I37" s="9"/>
      <c r="J37" s="9"/>
      <c r="K37" s="9"/>
      <c r="L37" s="9"/>
      <c r="M37" s="9"/>
      <c r="N37" s="9"/>
      <c r="O37" s="63"/>
    </row>
    <row r="38" spans="2:15">
      <c r="B38" s="43" t="s">
        <v>12</v>
      </c>
      <c r="C38" s="170"/>
      <c r="D38" s="10">
        <f>IF(C40="",0,C40)</f>
        <v>0</v>
      </c>
      <c r="E38" s="10">
        <f t="shared" ref="E38:N38" si="11">IF(D40="",0,D40)</f>
        <v>0</v>
      </c>
      <c r="F38" s="10">
        <f t="shared" si="11"/>
        <v>0</v>
      </c>
      <c r="G38" s="10">
        <f t="shared" si="11"/>
        <v>0</v>
      </c>
      <c r="H38" s="10">
        <f t="shared" si="11"/>
        <v>0</v>
      </c>
      <c r="I38" s="10">
        <f t="shared" si="11"/>
        <v>0</v>
      </c>
      <c r="J38" s="10">
        <f t="shared" si="11"/>
        <v>0</v>
      </c>
      <c r="K38" s="10">
        <f t="shared" si="11"/>
        <v>0</v>
      </c>
      <c r="L38" s="10">
        <f t="shared" si="11"/>
        <v>0</v>
      </c>
      <c r="M38" s="10">
        <f t="shared" si="11"/>
        <v>0</v>
      </c>
      <c r="N38" s="10">
        <f t="shared" si="11"/>
        <v>0</v>
      </c>
      <c r="O38" s="63"/>
    </row>
    <row r="39" spans="2:15">
      <c r="B39" s="13" t="s">
        <v>4</v>
      </c>
      <c r="C39" s="10">
        <f>C34-C36-C37-C38</f>
        <v>0</v>
      </c>
      <c r="D39" s="10">
        <f t="shared" ref="D39:N39" si="12">D34-D36-D37-D38</f>
        <v>0</v>
      </c>
      <c r="E39" s="10">
        <f t="shared" si="12"/>
        <v>0</v>
      </c>
      <c r="F39" s="10">
        <f t="shared" si="12"/>
        <v>0</v>
      </c>
      <c r="G39" s="9">
        <f t="shared" si="12"/>
        <v>0</v>
      </c>
      <c r="H39" s="9">
        <f t="shared" si="12"/>
        <v>0</v>
      </c>
      <c r="I39" s="9">
        <f t="shared" si="12"/>
        <v>0</v>
      </c>
      <c r="J39" s="9">
        <f t="shared" si="12"/>
        <v>0</v>
      </c>
      <c r="K39" s="9">
        <f t="shared" si="12"/>
        <v>0</v>
      </c>
      <c r="L39" s="9">
        <f t="shared" si="12"/>
        <v>0</v>
      </c>
      <c r="M39" s="9">
        <f t="shared" si="12"/>
        <v>0</v>
      </c>
      <c r="N39" s="9">
        <f t="shared" si="12"/>
        <v>0</v>
      </c>
      <c r="O39" s="69">
        <f>N39</f>
        <v>0</v>
      </c>
    </row>
    <row r="40" spans="2:15" ht="16.5" thickBot="1">
      <c r="B40" s="44" t="s">
        <v>108</v>
      </c>
      <c r="C40" s="45" t="str">
        <f>IF(C39&lt;0,C39*(-1),"")</f>
        <v/>
      </c>
      <c r="D40" s="45" t="str">
        <f t="shared" ref="D40:N40" si="13">IF(D39&lt;0,D39*(-1),"")</f>
        <v/>
      </c>
      <c r="E40" s="45" t="str">
        <f t="shared" si="13"/>
        <v/>
      </c>
      <c r="F40" s="45" t="str">
        <f t="shared" si="13"/>
        <v/>
      </c>
      <c r="G40" s="45" t="str">
        <f t="shared" si="13"/>
        <v/>
      </c>
      <c r="H40" s="45" t="str">
        <f t="shared" si="13"/>
        <v/>
      </c>
      <c r="I40" s="45" t="str">
        <f t="shared" si="13"/>
        <v/>
      </c>
      <c r="J40" s="45" t="str">
        <f t="shared" si="13"/>
        <v/>
      </c>
      <c r="K40" s="45" t="str">
        <f t="shared" si="13"/>
        <v/>
      </c>
      <c r="L40" s="45" t="str">
        <f t="shared" si="13"/>
        <v/>
      </c>
      <c r="M40" s="45" t="str">
        <f t="shared" si="13"/>
        <v/>
      </c>
      <c r="N40" s="45" t="str">
        <f t="shared" si="13"/>
        <v/>
      </c>
      <c r="O40" s="64"/>
    </row>
    <row r="41" spans="2:15">
      <c r="B41" s="46"/>
      <c r="C41" s="46"/>
      <c r="D41" s="46"/>
      <c r="E41" s="46"/>
      <c r="F41" s="47"/>
      <c r="G41" s="47"/>
      <c r="H41" s="47"/>
      <c r="I41" s="47"/>
    </row>
    <row r="42" spans="2:15">
      <c r="B42" s="46"/>
      <c r="C42" s="46"/>
      <c r="D42" s="46"/>
      <c r="E42" s="46"/>
      <c r="F42" s="47"/>
      <c r="G42" s="47"/>
      <c r="H42" s="47"/>
      <c r="I42" s="47"/>
    </row>
    <row r="43" spans="2:15" ht="19.5" customHeight="1">
      <c r="B43" s="46"/>
      <c r="C43" s="46"/>
      <c r="D43" s="46"/>
      <c r="E43" s="46"/>
      <c r="F43" s="47"/>
      <c r="G43" s="47"/>
      <c r="H43" s="47"/>
      <c r="I43" s="47"/>
    </row>
    <row r="44" spans="2:15" ht="19.5" customHeight="1">
      <c r="B44" s="46"/>
      <c r="C44" s="46"/>
      <c r="D44" s="46"/>
      <c r="E44" s="46"/>
      <c r="F44" s="47"/>
      <c r="G44" s="47"/>
      <c r="H44" s="47"/>
      <c r="I44" s="47"/>
    </row>
    <row r="45" spans="2:15" ht="19.5" customHeight="1">
      <c r="B45" s="46"/>
      <c r="C45" s="46"/>
      <c r="D45" s="46"/>
      <c r="E45" s="46"/>
      <c r="F45" s="47"/>
      <c r="G45" s="47"/>
      <c r="H45" s="47"/>
      <c r="I45" s="47"/>
    </row>
    <row r="46" spans="2:15" ht="19.5" customHeight="1">
      <c r="B46" s="46"/>
      <c r="C46" s="46"/>
      <c r="D46" s="46"/>
      <c r="E46" s="46"/>
      <c r="F46" s="47"/>
      <c r="G46" s="47"/>
      <c r="H46" s="47"/>
      <c r="I46" s="47"/>
    </row>
    <row r="47" spans="2:15" ht="19.5" customHeight="1"/>
    <row r="48" spans="2:15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80" ht="21" customHeight="1"/>
    <row r="81" spans="2:8" ht="21" customHeight="1"/>
    <row r="82" spans="2:8" ht="21" customHeight="1"/>
    <row r="83" spans="2:8" ht="21" customHeight="1"/>
    <row r="84" spans="2:8" ht="21" customHeight="1"/>
    <row r="85" spans="2:8" ht="21" customHeight="1"/>
    <row r="91" spans="2:8">
      <c r="B91" s="49"/>
      <c r="C91" s="49"/>
      <c r="D91" s="49"/>
      <c r="E91" s="49"/>
      <c r="F91" s="50"/>
      <c r="G91" s="50"/>
      <c r="H91" s="50"/>
    </row>
    <row r="92" spans="2:8">
      <c r="B92" s="49"/>
      <c r="C92" s="49"/>
      <c r="D92" s="49"/>
      <c r="E92" s="49"/>
      <c r="F92" s="50"/>
      <c r="G92" s="50"/>
      <c r="H92" s="50"/>
    </row>
    <row r="93" spans="2:8">
      <c r="B93" s="49"/>
      <c r="C93" s="49"/>
      <c r="D93" s="49"/>
      <c r="E93" s="49"/>
      <c r="F93" s="50"/>
      <c r="G93" s="50"/>
      <c r="H93" s="50"/>
    </row>
    <row r="94" spans="2:8">
      <c r="B94" s="49"/>
      <c r="C94" s="49"/>
      <c r="D94" s="49"/>
      <c r="E94" s="49"/>
      <c r="F94" s="50"/>
      <c r="G94" s="50"/>
      <c r="H94" s="50"/>
    </row>
    <row r="95" spans="2:8">
      <c r="B95" s="51"/>
      <c r="C95" s="51"/>
      <c r="D95" s="188"/>
      <c r="E95" s="188"/>
      <c r="F95" s="50"/>
      <c r="G95" s="50"/>
      <c r="H95" s="50"/>
    </row>
    <row r="96" spans="2:8">
      <c r="B96" s="49"/>
      <c r="C96" s="52"/>
      <c r="D96" s="49"/>
      <c r="E96" s="49"/>
      <c r="F96" s="50"/>
      <c r="G96" s="50"/>
      <c r="H96" s="50"/>
    </row>
    <row r="97" spans="2:8">
      <c r="B97" s="49"/>
      <c r="C97" s="52"/>
      <c r="D97" s="49"/>
      <c r="E97" s="52"/>
      <c r="F97" s="53"/>
      <c r="G97" s="50"/>
      <c r="H97" s="50"/>
    </row>
    <row r="98" spans="2:8">
      <c r="B98" s="49"/>
      <c r="C98" s="52"/>
      <c r="D98" s="49"/>
      <c r="E98" s="49"/>
      <c r="F98" s="53"/>
      <c r="G98" s="50"/>
      <c r="H98" s="50"/>
    </row>
    <row r="99" spans="2:8">
      <c r="B99" s="49"/>
      <c r="C99" s="52"/>
      <c r="D99" s="49"/>
      <c r="E99" s="49"/>
      <c r="F99" s="53"/>
      <c r="G99" s="50"/>
      <c r="H99" s="50"/>
    </row>
    <row r="100" spans="2:8">
      <c r="B100" s="49"/>
      <c r="C100" s="52"/>
      <c r="D100" s="49"/>
      <c r="E100" s="49"/>
      <c r="F100" s="53"/>
      <c r="G100" s="50"/>
      <c r="H100" s="50"/>
    </row>
    <row r="101" spans="2:8">
      <c r="B101" s="49"/>
      <c r="C101" s="52"/>
      <c r="D101" s="49"/>
      <c r="E101" s="49"/>
      <c r="F101" s="53"/>
      <c r="G101" s="50"/>
      <c r="H101" s="50"/>
    </row>
    <row r="102" spans="2:8">
      <c r="B102" s="49"/>
      <c r="C102" s="52"/>
      <c r="D102" s="49"/>
      <c r="E102" s="49"/>
      <c r="F102" s="53"/>
      <c r="G102" s="50"/>
      <c r="H102" s="50"/>
    </row>
    <row r="103" spans="2:8">
      <c r="B103" s="49"/>
      <c r="C103" s="52"/>
      <c r="D103" s="49"/>
      <c r="E103" s="49"/>
      <c r="F103" s="53"/>
      <c r="G103" s="50"/>
      <c r="H103" s="50"/>
    </row>
    <row r="104" spans="2:8">
      <c r="B104" s="49"/>
      <c r="C104" s="52"/>
      <c r="D104" s="49"/>
      <c r="E104" s="49"/>
      <c r="F104" s="53"/>
      <c r="G104" s="50"/>
      <c r="H104" s="50"/>
    </row>
    <row r="105" spans="2:8">
      <c r="B105" s="49"/>
      <c r="C105" s="52"/>
      <c r="D105" s="49"/>
      <c r="E105" s="49"/>
      <c r="F105" s="53"/>
      <c r="G105" s="50"/>
      <c r="H105" s="50"/>
    </row>
    <row r="106" spans="2:8">
      <c r="B106" s="49"/>
      <c r="C106" s="52"/>
      <c r="D106" s="49"/>
      <c r="E106" s="49"/>
      <c r="F106" s="53"/>
      <c r="G106" s="50"/>
      <c r="H106" s="50"/>
    </row>
    <row r="107" spans="2:8">
      <c r="B107" s="49"/>
      <c r="C107" s="52"/>
      <c r="D107" s="49"/>
      <c r="E107" s="49"/>
      <c r="F107" s="53"/>
      <c r="G107" s="50"/>
      <c r="H107" s="50"/>
    </row>
    <row r="108" spans="2:8">
      <c r="B108" s="49"/>
      <c r="C108" s="52"/>
      <c r="D108" s="49"/>
      <c r="E108" s="49"/>
      <c r="F108" s="53"/>
      <c r="G108" s="50"/>
      <c r="H108" s="50"/>
    </row>
    <row r="109" spans="2:8">
      <c r="B109" s="49"/>
      <c r="C109" s="52"/>
      <c r="D109" s="49"/>
      <c r="E109" s="49"/>
      <c r="F109" s="53"/>
      <c r="G109" s="50"/>
      <c r="H109" s="50"/>
    </row>
    <row r="110" spans="2:8">
      <c r="B110" s="49"/>
      <c r="C110" s="52"/>
      <c r="D110" s="49"/>
      <c r="E110" s="49"/>
      <c r="F110" s="53"/>
      <c r="G110" s="50"/>
      <c r="H110" s="50"/>
    </row>
    <row r="111" spans="2:8">
      <c r="B111" s="49"/>
      <c r="C111" s="52"/>
      <c r="D111" s="49"/>
      <c r="E111" s="49"/>
      <c r="F111" s="53"/>
      <c r="G111" s="50"/>
      <c r="H111" s="50"/>
    </row>
    <row r="112" spans="2:8">
      <c r="B112" s="49"/>
      <c r="C112" s="52"/>
      <c r="D112" s="49"/>
      <c r="E112" s="49"/>
      <c r="F112" s="53"/>
      <c r="G112" s="50"/>
      <c r="H112" s="50"/>
    </row>
    <row r="113" spans="2:8">
      <c r="B113" s="49"/>
      <c r="C113" s="52"/>
      <c r="D113" s="49"/>
      <c r="E113" s="49"/>
      <c r="F113" s="53"/>
      <c r="G113" s="50"/>
      <c r="H113" s="50"/>
    </row>
    <row r="114" spans="2:8">
      <c r="B114" s="49"/>
      <c r="C114" s="52"/>
      <c r="D114" s="49"/>
      <c r="E114" s="49"/>
      <c r="F114" s="53"/>
      <c r="G114" s="50"/>
      <c r="H114" s="50"/>
    </row>
    <row r="115" spans="2:8">
      <c r="B115" s="49"/>
      <c r="C115" s="52"/>
      <c r="D115" s="49"/>
      <c r="E115" s="52"/>
      <c r="F115" s="53"/>
      <c r="G115" s="53"/>
      <c r="H115" s="50"/>
    </row>
    <row r="116" spans="2:8">
      <c r="B116" s="49"/>
      <c r="C116" s="52"/>
      <c r="D116" s="49"/>
      <c r="E116" s="49"/>
      <c r="F116" s="53"/>
      <c r="G116" s="50"/>
      <c r="H116" s="50"/>
    </row>
    <row r="117" spans="2:8">
      <c r="B117" s="35"/>
      <c r="C117" s="54"/>
      <c r="D117" s="36"/>
      <c r="E117" s="36"/>
      <c r="F117" s="53"/>
      <c r="G117" s="50"/>
      <c r="H117" s="50"/>
    </row>
    <row r="118" spans="2:8">
      <c r="B118" s="49"/>
      <c r="C118" s="52"/>
      <c r="D118" s="49"/>
      <c r="E118" s="49"/>
      <c r="F118" s="53"/>
      <c r="G118" s="50"/>
      <c r="H118" s="50"/>
    </row>
    <row r="119" spans="2:8">
      <c r="B119" s="49"/>
      <c r="C119" s="52"/>
      <c r="D119" s="49"/>
      <c r="E119" s="52"/>
      <c r="F119" s="53"/>
      <c r="G119" s="50"/>
      <c r="H119" s="50"/>
    </row>
    <row r="120" spans="2:8">
      <c r="B120" s="49"/>
      <c r="C120" s="49"/>
      <c r="D120" s="49"/>
      <c r="E120" s="49"/>
      <c r="F120" s="50"/>
      <c r="G120" s="50"/>
      <c r="H120" s="50"/>
    </row>
    <row r="121" spans="2:8">
      <c r="B121" s="49"/>
      <c r="C121" s="49"/>
      <c r="D121" s="49"/>
      <c r="E121" s="49"/>
      <c r="F121" s="50"/>
      <c r="G121" s="50"/>
      <c r="H121" s="50"/>
    </row>
    <row r="122" spans="2:8">
      <c r="B122" s="49"/>
      <c r="C122" s="49"/>
      <c r="D122" s="49"/>
      <c r="E122" s="49"/>
      <c r="F122" s="50"/>
      <c r="G122" s="50"/>
      <c r="H122" s="50"/>
    </row>
    <row r="123" spans="2:8">
      <c r="B123" s="49"/>
      <c r="C123" s="49"/>
      <c r="D123" s="49"/>
      <c r="E123" s="49"/>
      <c r="F123" s="50"/>
      <c r="G123" s="50"/>
      <c r="H123" s="50"/>
    </row>
    <row r="124" spans="2:8">
      <c r="B124" s="49"/>
      <c r="C124" s="49"/>
      <c r="D124" s="49"/>
      <c r="E124" s="49"/>
      <c r="F124" s="50"/>
      <c r="G124" s="50"/>
      <c r="H124" s="50"/>
    </row>
    <row r="125" spans="2:8">
      <c r="B125" s="49"/>
      <c r="C125" s="49"/>
      <c r="D125" s="49"/>
      <c r="E125" s="49"/>
      <c r="F125" s="50"/>
      <c r="G125" s="50"/>
      <c r="H125" s="50"/>
    </row>
    <row r="126" spans="2:8">
      <c r="B126" s="49"/>
      <c r="C126" s="49"/>
      <c r="D126" s="49"/>
      <c r="E126" s="49"/>
      <c r="F126" s="50"/>
      <c r="G126" s="50"/>
      <c r="H126" s="50"/>
    </row>
    <row r="127" spans="2:8">
      <c r="B127" s="51"/>
      <c r="C127" s="49"/>
      <c r="D127" s="188"/>
      <c r="E127" s="188"/>
      <c r="F127" s="50"/>
      <c r="G127" s="50"/>
      <c r="H127" s="50"/>
    </row>
    <row r="128" spans="2:8">
      <c r="B128" s="49"/>
      <c r="C128" s="49"/>
      <c r="D128" s="49"/>
      <c r="E128" s="52"/>
      <c r="F128" s="50"/>
      <c r="G128" s="50"/>
      <c r="H128" s="50"/>
    </row>
    <row r="129" spans="2:8">
      <c r="B129" s="49"/>
      <c r="C129" s="49"/>
      <c r="D129" s="49"/>
      <c r="E129" s="52"/>
      <c r="F129" s="50"/>
      <c r="G129" s="50"/>
      <c r="H129" s="50"/>
    </row>
    <row r="130" spans="2:8">
      <c r="B130" s="49"/>
      <c r="C130" s="49"/>
      <c r="D130" s="49"/>
      <c r="E130" s="52"/>
      <c r="F130" s="50"/>
      <c r="G130" s="50"/>
      <c r="H130" s="50"/>
    </row>
    <row r="131" spans="2:8">
      <c r="B131" s="49"/>
      <c r="C131" s="49"/>
      <c r="D131" s="49"/>
      <c r="E131" s="52"/>
      <c r="F131" s="50"/>
      <c r="G131" s="50"/>
      <c r="H131" s="50"/>
    </row>
    <row r="132" spans="2:8">
      <c r="B132" s="49"/>
      <c r="C132" s="49"/>
      <c r="D132" s="36"/>
      <c r="E132" s="55"/>
      <c r="F132" s="50"/>
      <c r="G132" s="50"/>
      <c r="H132" s="50"/>
    </row>
    <row r="133" spans="2:8">
      <c r="B133" s="49"/>
      <c r="C133" s="49"/>
      <c r="D133" s="36"/>
      <c r="E133" s="55"/>
      <c r="F133" s="50"/>
      <c r="G133" s="50"/>
      <c r="H133" s="50"/>
    </row>
    <row r="134" spans="2:8">
      <c r="B134" s="49"/>
      <c r="C134" s="49"/>
      <c r="D134" s="36"/>
      <c r="E134" s="55"/>
      <c r="F134" s="50"/>
      <c r="G134" s="50"/>
      <c r="H134" s="50"/>
    </row>
    <row r="135" spans="2:8">
      <c r="B135" s="49"/>
      <c r="C135" s="49"/>
      <c r="D135" s="36"/>
      <c r="E135" s="55"/>
      <c r="F135" s="21"/>
      <c r="G135" s="50"/>
      <c r="H135" s="50"/>
    </row>
    <row r="136" spans="2:8">
      <c r="B136" s="49"/>
      <c r="C136" s="49"/>
      <c r="D136" s="49"/>
      <c r="E136" s="52"/>
      <c r="F136" s="50"/>
      <c r="G136" s="50"/>
      <c r="H136" s="50"/>
    </row>
    <row r="137" spans="2:8">
      <c r="B137" s="49"/>
      <c r="C137" s="49"/>
      <c r="D137" s="49"/>
      <c r="E137" s="52"/>
      <c r="F137" s="50"/>
      <c r="G137" s="50"/>
      <c r="H137" s="50"/>
    </row>
    <row r="138" spans="2:8">
      <c r="B138" s="49"/>
      <c r="C138" s="49"/>
      <c r="D138" s="49"/>
      <c r="E138" s="52"/>
      <c r="F138" s="50"/>
      <c r="G138" s="50"/>
      <c r="H138" s="50"/>
    </row>
    <row r="139" spans="2:8">
      <c r="B139" s="49"/>
      <c r="C139" s="49"/>
      <c r="D139" s="49"/>
      <c r="E139" s="52"/>
      <c r="F139" s="50"/>
      <c r="G139" s="50"/>
      <c r="H139" s="50"/>
    </row>
    <row r="140" spans="2:8">
      <c r="B140" s="49"/>
      <c r="C140" s="49"/>
      <c r="D140" s="49"/>
      <c r="E140" s="52"/>
      <c r="F140" s="50"/>
      <c r="G140" s="50"/>
      <c r="H140" s="50"/>
    </row>
    <row r="141" spans="2:8">
      <c r="B141" s="49"/>
      <c r="C141" s="49"/>
      <c r="D141" s="49"/>
      <c r="E141" s="52"/>
      <c r="F141" s="50"/>
      <c r="G141" s="50"/>
      <c r="H141" s="50"/>
    </row>
    <row r="142" spans="2:8">
      <c r="B142" s="49"/>
      <c r="C142" s="49"/>
      <c r="D142" s="49"/>
      <c r="E142" s="52"/>
      <c r="F142" s="50"/>
      <c r="G142" s="50"/>
      <c r="H142" s="50"/>
    </row>
    <row r="143" spans="2:8">
      <c r="B143" s="49"/>
      <c r="C143" s="49"/>
      <c r="D143" s="49"/>
      <c r="E143" s="52"/>
      <c r="F143" s="50"/>
      <c r="G143" s="50"/>
      <c r="H143" s="50"/>
    </row>
    <row r="144" spans="2:8">
      <c r="B144" s="49"/>
      <c r="C144" s="49"/>
      <c r="D144" s="49"/>
      <c r="E144" s="49"/>
      <c r="F144" s="50"/>
      <c r="G144" s="50"/>
      <c r="H144" s="50"/>
    </row>
    <row r="145" spans="2:8">
      <c r="B145" s="49"/>
      <c r="C145" s="49"/>
      <c r="D145" s="49"/>
      <c r="E145" s="49"/>
      <c r="F145" s="50"/>
      <c r="G145" s="50"/>
      <c r="H145" s="50"/>
    </row>
    <row r="146" spans="2:8">
      <c r="B146" s="49"/>
      <c r="C146" s="49"/>
      <c r="D146" s="49"/>
      <c r="E146" s="49"/>
      <c r="F146" s="50"/>
      <c r="G146" s="50"/>
      <c r="H146" s="50"/>
    </row>
  </sheetData>
  <sheetProtection sheet="1" objects="1" scenarios="1"/>
  <mergeCells count="5">
    <mergeCell ref="B6:O6"/>
    <mergeCell ref="B15:O15"/>
    <mergeCell ref="B32:O32"/>
    <mergeCell ref="D127:E127"/>
    <mergeCell ref="D95:E95"/>
  </mergeCells>
  <phoneticPr fontId="0" type="noConversion"/>
  <printOptions horizontalCentered="1" verticalCentered="1"/>
  <pageMargins left="0" right="0" top="0" bottom="0" header="0.51181102362204722" footer="0.51181102362204722"/>
  <pageSetup paperSize="9" scale="76" fitToHeight="6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BD45"/>
  <sheetViews>
    <sheetView showGridLines="0" showZeros="0" zoomScaleNormal="100" workbookViewId="0">
      <selection activeCell="C1" sqref="C1"/>
    </sheetView>
  </sheetViews>
  <sheetFormatPr baseColWidth="10" defaultRowHeight="15.75"/>
  <cols>
    <col min="1" max="1" width="3.7109375" style="5" customWidth="1"/>
    <col min="2" max="2" width="27.7109375" style="5" customWidth="1"/>
    <col min="3" max="15" width="11.7109375" style="5" customWidth="1"/>
    <col min="16" max="16" width="11.7109375" style="4" customWidth="1"/>
    <col min="17" max="17" width="13.42578125" style="4" bestFit="1" customWidth="1"/>
    <col min="18" max="19" width="19" style="4" bestFit="1" customWidth="1"/>
    <col min="20" max="56" width="11.42578125" style="4"/>
    <col min="57" max="16384" width="11.42578125" style="5"/>
  </cols>
  <sheetData>
    <row r="1" spans="2:56" s="11" customFormat="1" ht="16.5" thickBot="1">
      <c r="B1" s="94" t="s">
        <v>119</v>
      </c>
      <c r="C1" s="95"/>
      <c r="D1" s="77"/>
      <c r="E1" s="78"/>
      <c r="F1" s="79"/>
      <c r="G1" s="80"/>
      <c r="H1" s="81"/>
      <c r="I1" s="81"/>
      <c r="J1" s="81"/>
      <c r="K1" s="81"/>
      <c r="L1" s="81"/>
      <c r="M1" s="81"/>
      <c r="N1" s="8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2:56" ht="16.5" thickBot="1">
      <c r="B2" s="1"/>
      <c r="C2" s="1"/>
      <c r="D2" s="2"/>
      <c r="E2" s="74"/>
      <c r="F2" s="70"/>
      <c r="G2" s="2"/>
      <c r="H2" s="75"/>
      <c r="I2" s="75"/>
      <c r="J2" s="75"/>
      <c r="K2" s="75"/>
      <c r="L2" s="75"/>
      <c r="M2" s="75"/>
      <c r="N2" s="75"/>
    </row>
    <row r="3" spans="2:56" ht="16.5" thickBot="1">
      <c r="B3" s="189" t="s">
        <v>133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1"/>
    </row>
    <row r="4" spans="2:56">
      <c r="B4" s="18" t="s">
        <v>0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6" t="s">
        <v>18</v>
      </c>
      <c r="I4" s="16" t="s">
        <v>19</v>
      </c>
      <c r="J4" s="16" t="s">
        <v>87</v>
      </c>
      <c r="K4" s="16" t="s">
        <v>88</v>
      </c>
      <c r="L4" s="16" t="s">
        <v>89</v>
      </c>
      <c r="M4" s="16" t="s">
        <v>90</v>
      </c>
      <c r="N4" s="16" t="s">
        <v>91</v>
      </c>
      <c r="O4" s="15" t="s">
        <v>113</v>
      </c>
      <c r="P4" s="15" t="s">
        <v>113</v>
      </c>
      <c r="Q4" s="17" t="s">
        <v>109</v>
      </c>
      <c r="R4" s="71"/>
      <c r="S4" s="71"/>
    </row>
    <row r="5" spans="2:56">
      <c r="B5" s="12" t="s">
        <v>121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5"/>
      <c r="Q5" s="82">
        <f>SUM(C5:P5)</f>
        <v>0</v>
      </c>
      <c r="R5" s="72"/>
      <c r="S5" s="72"/>
    </row>
    <row r="6" spans="2:56">
      <c r="B6" s="12" t="s">
        <v>122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5"/>
      <c r="Q6" s="82">
        <f t="shared" ref="Q6:Q16" si="0">SUM(C6:P6)</f>
        <v>0</v>
      </c>
      <c r="R6" s="72"/>
      <c r="S6" s="72"/>
    </row>
    <row r="7" spans="2:56">
      <c r="B7" s="12" t="s">
        <v>123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5"/>
      <c r="Q7" s="82">
        <f t="shared" si="0"/>
        <v>0</v>
      </c>
      <c r="R7" s="72"/>
      <c r="S7" s="72"/>
    </row>
    <row r="8" spans="2:56">
      <c r="B8" s="12" t="s">
        <v>124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82">
        <f t="shared" si="0"/>
        <v>0</v>
      </c>
      <c r="R8" s="72"/>
      <c r="S8" s="72"/>
    </row>
    <row r="9" spans="2:56">
      <c r="B9" s="12" t="s">
        <v>125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5"/>
      <c r="Q9" s="82">
        <f t="shared" si="0"/>
        <v>0</v>
      </c>
      <c r="R9" s="72"/>
      <c r="S9" s="72"/>
    </row>
    <row r="10" spans="2:56">
      <c r="B10" s="12" t="s">
        <v>126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5"/>
      <c r="Q10" s="82">
        <f t="shared" si="0"/>
        <v>0</v>
      </c>
      <c r="R10" s="72"/>
      <c r="S10" s="72"/>
    </row>
    <row r="11" spans="2:56">
      <c r="B11" s="12" t="s">
        <v>127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5"/>
      <c r="Q11" s="82">
        <f t="shared" si="0"/>
        <v>0</v>
      </c>
      <c r="R11" s="72"/>
      <c r="S11" s="72"/>
    </row>
    <row r="12" spans="2:56">
      <c r="B12" s="12" t="s">
        <v>128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5"/>
      <c r="Q12" s="82">
        <f t="shared" si="0"/>
        <v>0</v>
      </c>
      <c r="R12" s="72"/>
      <c r="S12" s="72"/>
    </row>
    <row r="13" spans="2:56">
      <c r="B13" s="12" t="s">
        <v>129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5"/>
      <c r="Q13" s="82">
        <f t="shared" si="0"/>
        <v>0</v>
      </c>
      <c r="R13" s="72"/>
      <c r="S13" s="72"/>
    </row>
    <row r="14" spans="2:56">
      <c r="B14" s="12" t="s">
        <v>130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5"/>
      <c r="Q14" s="82">
        <f t="shared" si="0"/>
        <v>0</v>
      </c>
      <c r="R14" s="72"/>
      <c r="S14" s="72"/>
    </row>
    <row r="15" spans="2:56">
      <c r="B15" s="12" t="s">
        <v>131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5"/>
      <c r="Q15" s="82">
        <f t="shared" si="0"/>
        <v>0</v>
      </c>
      <c r="R15" s="72"/>
      <c r="S15" s="72"/>
    </row>
    <row r="16" spans="2:56">
      <c r="B16" s="12" t="s">
        <v>132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82">
        <f t="shared" si="0"/>
        <v>0</v>
      </c>
      <c r="R16" s="72"/>
      <c r="S16" s="72"/>
    </row>
    <row r="17" spans="2:23">
      <c r="B17" s="83" t="s">
        <v>5</v>
      </c>
      <c r="C17" s="7">
        <f>SUM(C5:C16)</f>
        <v>0</v>
      </c>
      <c r="D17" s="7">
        <f t="shared" ref="D17:N17" si="1">SUM(D5:D16)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>SUM(O5:O16)</f>
        <v>0</v>
      </c>
      <c r="P17" s="7">
        <f>SUM(P5:P16)</f>
        <v>0</v>
      </c>
      <c r="Q17" s="87">
        <f>SUM(Q5:Q16)</f>
        <v>0</v>
      </c>
      <c r="R17" s="73"/>
      <c r="S17" s="73"/>
    </row>
    <row r="18" spans="2:23" ht="16.5" thickBot="1">
      <c r="B18" s="84" t="s">
        <v>11</v>
      </c>
      <c r="C18" s="85">
        <f>C17</f>
        <v>0</v>
      </c>
      <c r="D18" s="85">
        <f>C18+D17</f>
        <v>0</v>
      </c>
      <c r="E18" s="85">
        <f t="shared" ref="E18:P18" si="2">D18+E17</f>
        <v>0</v>
      </c>
      <c r="F18" s="85">
        <f t="shared" si="2"/>
        <v>0</v>
      </c>
      <c r="G18" s="85">
        <f t="shared" si="2"/>
        <v>0</v>
      </c>
      <c r="H18" s="85">
        <f t="shared" si="2"/>
        <v>0</v>
      </c>
      <c r="I18" s="85">
        <f t="shared" si="2"/>
        <v>0</v>
      </c>
      <c r="J18" s="85">
        <f t="shared" si="2"/>
        <v>0</v>
      </c>
      <c r="K18" s="85">
        <f t="shared" si="2"/>
        <v>0</v>
      </c>
      <c r="L18" s="85">
        <f t="shared" si="2"/>
        <v>0</v>
      </c>
      <c r="M18" s="85">
        <f t="shared" si="2"/>
        <v>0</v>
      </c>
      <c r="N18" s="85">
        <f t="shared" si="2"/>
        <v>0</v>
      </c>
      <c r="O18" s="85">
        <f t="shared" si="2"/>
        <v>0</v>
      </c>
      <c r="P18" s="88">
        <f t="shared" si="2"/>
        <v>0</v>
      </c>
      <c r="Q18" s="86"/>
      <c r="R18" s="72"/>
      <c r="S18" s="72"/>
    </row>
    <row r="19" spans="2:23" ht="16.5" thickBo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23" ht="16.5" thickBot="1">
      <c r="B20" s="189" t="s">
        <v>134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1"/>
    </row>
    <row r="21" spans="2:23">
      <c r="B21" s="18" t="s">
        <v>0</v>
      </c>
      <c r="C21" s="15" t="s">
        <v>13</v>
      </c>
      <c r="D21" s="15" t="s">
        <v>14</v>
      </c>
      <c r="E21" s="15" t="s">
        <v>15</v>
      </c>
      <c r="F21" s="15" t="s">
        <v>16</v>
      </c>
      <c r="G21" s="15" t="s">
        <v>17</v>
      </c>
      <c r="H21" s="16" t="s">
        <v>18</v>
      </c>
      <c r="I21" s="16" t="s">
        <v>19</v>
      </c>
      <c r="J21" s="16" t="s">
        <v>87</v>
      </c>
      <c r="K21" s="16" t="s">
        <v>88</v>
      </c>
      <c r="L21" s="16" t="s">
        <v>89</v>
      </c>
      <c r="M21" s="16" t="s">
        <v>90</v>
      </c>
      <c r="N21" s="16" t="s">
        <v>91</v>
      </c>
      <c r="O21" s="17" t="s">
        <v>114</v>
      </c>
      <c r="P21" s="71"/>
      <c r="Q21" s="71"/>
      <c r="R21" s="71"/>
      <c r="S21" s="71"/>
    </row>
    <row r="22" spans="2:23">
      <c r="B22" s="14" t="s">
        <v>93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7"/>
      <c r="P22" s="72"/>
      <c r="Q22" s="72"/>
      <c r="R22" s="72"/>
      <c r="S22" s="72"/>
      <c r="T22" s="72"/>
      <c r="U22" s="72"/>
      <c r="V22" s="72"/>
      <c r="W22" s="72"/>
    </row>
    <row r="23" spans="2:23">
      <c r="B23" s="14" t="s">
        <v>94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7"/>
      <c r="P23" s="72"/>
      <c r="Q23" s="72"/>
      <c r="R23" s="72"/>
      <c r="S23" s="72"/>
      <c r="T23" s="72"/>
      <c r="U23" s="72"/>
      <c r="V23" s="72"/>
      <c r="W23" s="72"/>
    </row>
    <row r="24" spans="2:23">
      <c r="B24" s="14" t="s">
        <v>95</v>
      </c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7"/>
      <c r="P24" s="72"/>
      <c r="Q24" s="72"/>
      <c r="R24" s="72"/>
      <c r="S24" s="72"/>
      <c r="T24" s="72"/>
      <c r="U24" s="72"/>
      <c r="V24" s="72"/>
      <c r="W24" s="72"/>
    </row>
    <row r="25" spans="2:23">
      <c r="B25" s="14" t="s">
        <v>96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7"/>
      <c r="P25" s="73"/>
      <c r="Q25" s="72"/>
      <c r="R25" s="72"/>
      <c r="S25" s="72"/>
      <c r="T25" s="72"/>
      <c r="U25" s="72"/>
      <c r="V25" s="72"/>
      <c r="W25" s="72"/>
    </row>
    <row r="26" spans="2:23">
      <c r="B26" s="14" t="s">
        <v>97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7"/>
      <c r="P26" s="72"/>
      <c r="Q26" s="72"/>
      <c r="R26" s="72"/>
      <c r="S26" s="72"/>
      <c r="T26" s="72"/>
      <c r="U26" s="72"/>
      <c r="V26" s="72"/>
      <c r="W26" s="72"/>
    </row>
    <row r="27" spans="2:23">
      <c r="B27" s="14" t="s">
        <v>98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  <c r="P27" s="72"/>
      <c r="Q27" s="72"/>
      <c r="R27" s="72"/>
      <c r="S27" s="72"/>
      <c r="T27" s="72"/>
      <c r="U27" s="72"/>
      <c r="V27" s="72"/>
      <c r="W27" s="72"/>
    </row>
    <row r="28" spans="2:23">
      <c r="B28" s="14" t="s">
        <v>99</v>
      </c>
      <c r="C28" s="176"/>
      <c r="D28" s="176"/>
      <c r="E28" s="178"/>
      <c r="F28" s="176"/>
      <c r="G28" s="176"/>
      <c r="H28" s="176"/>
      <c r="I28" s="176"/>
      <c r="J28" s="176"/>
      <c r="K28" s="176"/>
      <c r="L28" s="176"/>
      <c r="M28" s="176"/>
      <c r="N28" s="176"/>
      <c r="O28" s="177"/>
      <c r="P28" s="72"/>
      <c r="Q28" s="72"/>
      <c r="R28" s="72"/>
      <c r="S28" s="72"/>
      <c r="T28" s="72"/>
      <c r="U28" s="72"/>
      <c r="V28" s="72"/>
      <c r="W28" s="72"/>
    </row>
    <row r="29" spans="2:23">
      <c r="B29" s="14" t="s">
        <v>100</v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9"/>
      <c r="P29" s="72"/>
      <c r="Q29" s="72"/>
      <c r="R29" s="72"/>
      <c r="S29" s="72"/>
      <c r="T29" s="72"/>
      <c r="U29" s="72"/>
      <c r="V29" s="72"/>
      <c r="W29" s="72"/>
    </row>
    <row r="30" spans="2:23">
      <c r="B30" s="14" t="s">
        <v>101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7"/>
      <c r="P30" s="73"/>
      <c r="Q30" s="73"/>
      <c r="R30" s="72"/>
      <c r="S30" s="72"/>
      <c r="T30" s="72"/>
      <c r="U30" s="72"/>
      <c r="V30" s="72"/>
      <c r="W30" s="72"/>
    </row>
    <row r="31" spans="2:23">
      <c r="B31" s="14" t="s">
        <v>102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7"/>
      <c r="P31" s="73"/>
      <c r="Q31" s="73"/>
      <c r="R31" s="72"/>
      <c r="S31" s="72"/>
      <c r="T31" s="72"/>
      <c r="U31" s="72"/>
      <c r="V31" s="72"/>
      <c r="W31" s="72"/>
    </row>
    <row r="32" spans="2:23">
      <c r="B32" s="14" t="s">
        <v>103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7"/>
      <c r="P32" s="73"/>
      <c r="Q32" s="73"/>
      <c r="R32" s="72"/>
      <c r="S32" s="72"/>
      <c r="T32" s="72"/>
      <c r="U32" s="72"/>
      <c r="V32" s="72"/>
      <c r="W32" s="72"/>
    </row>
    <row r="33" spans="2:23">
      <c r="B33" s="14" t="s">
        <v>105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80"/>
      <c r="P33" s="72"/>
      <c r="Q33" s="72"/>
      <c r="R33" s="72"/>
      <c r="S33" s="72"/>
      <c r="T33" s="72"/>
      <c r="U33" s="72"/>
      <c r="V33" s="72"/>
      <c r="W33" s="72"/>
    </row>
    <row r="34" spans="2:23">
      <c r="B34" s="14" t="s">
        <v>104</v>
      </c>
      <c r="C34" s="97">
        <f>'Ventes-Charges-TVA'!C$29</f>
        <v>0</v>
      </c>
      <c r="D34" s="97">
        <f>'Ventes-Charges-TVA'!D$29</f>
        <v>0</v>
      </c>
      <c r="E34" s="97">
        <f>'Ventes-Charges-TVA'!E$29</f>
        <v>0</v>
      </c>
      <c r="F34" s="97">
        <f>'Ventes-Charges-TVA'!F$29</f>
        <v>0</v>
      </c>
      <c r="G34" s="97">
        <f>'Ventes-Charges-TVA'!G$29</f>
        <v>0</v>
      </c>
      <c r="H34" s="97">
        <f>'Ventes-Charges-TVA'!H$29</f>
        <v>0</v>
      </c>
      <c r="I34" s="97">
        <f>'Ventes-Charges-TVA'!I$29</f>
        <v>0</v>
      </c>
      <c r="J34" s="97">
        <f>'Ventes-Charges-TVA'!J$29</f>
        <v>0</v>
      </c>
      <c r="K34" s="97">
        <f>'Ventes-Charges-TVA'!K$29</f>
        <v>0</v>
      </c>
      <c r="L34" s="97">
        <f>'Ventes-Charges-TVA'!L$29</f>
        <v>0</v>
      </c>
      <c r="M34" s="97">
        <f>'Ventes-Charges-TVA'!M$29</f>
        <v>0</v>
      </c>
      <c r="N34" s="97">
        <f>'Ventes-Charges-TVA'!N$29</f>
        <v>0</v>
      </c>
      <c r="O34" s="93"/>
      <c r="P34" s="72"/>
      <c r="Q34" s="72"/>
      <c r="R34" s="72"/>
      <c r="S34" s="72"/>
      <c r="T34" s="72"/>
      <c r="U34" s="72"/>
      <c r="V34" s="72"/>
      <c r="W34" s="72"/>
    </row>
    <row r="35" spans="2:23">
      <c r="B35" s="14" t="s">
        <v>110</v>
      </c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7"/>
      <c r="P35" s="72"/>
      <c r="Q35" s="72"/>
      <c r="R35" s="72"/>
      <c r="S35" s="72"/>
      <c r="T35" s="72"/>
      <c r="U35" s="72"/>
      <c r="V35" s="72"/>
      <c r="W35" s="72"/>
    </row>
    <row r="36" spans="2:23">
      <c r="B36" s="14" t="s">
        <v>6</v>
      </c>
      <c r="C36" s="97"/>
      <c r="D36" s="97"/>
      <c r="E36" s="97">
        <f>'Ventes-Charges-TVA'!D$39</f>
        <v>0</v>
      </c>
      <c r="F36" s="97">
        <f>'Ventes-Charges-TVA'!E$39</f>
        <v>0</v>
      </c>
      <c r="G36" s="97">
        <f>'Ventes-Charges-TVA'!F$39</f>
        <v>0</v>
      </c>
      <c r="H36" s="97">
        <f>'Ventes-Charges-TVA'!G$39</f>
        <v>0</v>
      </c>
      <c r="I36" s="97">
        <f>'Ventes-Charges-TVA'!H$39</f>
        <v>0</v>
      </c>
      <c r="J36" s="97">
        <f>'Ventes-Charges-TVA'!I$39</f>
        <v>0</v>
      </c>
      <c r="K36" s="97">
        <f>'Ventes-Charges-TVA'!J$39</f>
        <v>0</v>
      </c>
      <c r="L36" s="97">
        <f>'Ventes-Charges-TVA'!K$39</f>
        <v>0</v>
      </c>
      <c r="M36" s="97">
        <f>'Ventes-Charges-TVA'!L$39</f>
        <v>0</v>
      </c>
      <c r="N36" s="97">
        <f>'Ventes-Charges-TVA'!M$39</f>
        <v>0</v>
      </c>
      <c r="O36" s="93">
        <f>'Ventes-Charges-TVA'!N$39</f>
        <v>0</v>
      </c>
      <c r="P36" s="73"/>
      <c r="Q36" s="72"/>
      <c r="R36" s="72"/>
      <c r="S36" s="72"/>
      <c r="T36" s="72"/>
      <c r="U36" s="72"/>
      <c r="V36" s="72"/>
      <c r="W36" s="72"/>
    </row>
    <row r="37" spans="2:23">
      <c r="B37" s="83" t="s">
        <v>5</v>
      </c>
      <c r="C37" s="6">
        <f>SUM(C22:C36)</f>
        <v>0</v>
      </c>
      <c r="D37" s="6">
        <f t="shared" ref="D37:N37" si="3">SUM(D22:D36)</f>
        <v>0</v>
      </c>
      <c r="E37" s="6">
        <f t="shared" si="3"/>
        <v>0</v>
      </c>
      <c r="F37" s="6">
        <f t="shared" si="3"/>
        <v>0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 t="shared" si="3"/>
        <v>0</v>
      </c>
      <c r="L37" s="6">
        <f t="shared" si="3"/>
        <v>0</v>
      </c>
      <c r="M37" s="6">
        <f t="shared" si="3"/>
        <v>0</v>
      </c>
      <c r="N37" s="6">
        <f t="shared" si="3"/>
        <v>0</v>
      </c>
      <c r="O37" s="89">
        <f>SUM(O22:O36)</f>
        <v>0</v>
      </c>
      <c r="P37" s="73"/>
      <c r="Q37" s="73"/>
      <c r="R37" s="73"/>
      <c r="S37" s="73"/>
      <c r="T37" s="73"/>
      <c r="U37" s="73"/>
      <c r="V37" s="73"/>
      <c r="W37" s="73"/>
    </row>
    <row r="38" spans="2:23" ht="16.5" thickBot="1">
      <c r="B38" s="84" t="s">
        <v>11</v>
      </c>
      <c r="C38" s="90">
        <f>C37</f>
        <v>0</v>
      </c>
      <c r="D38" s="90">
        <f>C38+D37</f>
        <v>0</v>
      </c>
      <c r="E38" s="90">
        <f t="shared" ref="E38:O38" si="4">D38+E37</f>
        <v>0</v>
      </c>
      <c r="F38" s="90">
        <f t="shared" si="4"/>
        <v>0</v>
      </c>
      <c r="G38" s="90">
        <f t="shared" si="4"/>
        <v>0</v>
      </c>
      <c r="H38" s="90">
        <f t="shared" si="4"/>
        <v>0</v>
      </c>
      <c r="I38" s="90">
        <f t="shared" si="4"/>
        <v>0</v>
      </c>
      <c r="J38" s="90">
        <f t="shared" si="4"/>
        <v>0</v>
      </c>
      <c r="K38" s="90">
        <f t="shared" si="4"/>
        <v>0</v>
      </c>
      <c r="L38" s="90">
        <f t="shared" si="4"/>
        <v>0</v>
      </c>
      <c r="M38" s="90">
        <f t="shared" si="4"/>
        <v>0</v>
      </c>
      <c r="N38" s="90">
        <f t="shared" si="4"/>
        <v>0</v>
      </c>
      <c r="O38" s="91">
        <f t="shared" si="4"/>
        <v>0</v>
      </c>
      <c r="P38" s="72"/>
      <c r="Q38" s="72"/>
      <c r="R38" s="72"/>
      <c r="S38" s="72"/>
      <c r="T38" s="72"/>
      <c r="U38" s="72"/>
      <c r="V38" s="72"/>
      <c r="W38" s="72"/>
    </row>
    <row r="45" spans="2:23">
      <c r="L45" s="76"/>
    </row>
  </sheetData>
  <sheetProtection sheet="1" objects="1" scenarios="1"/>
  <mergeCells count="2">
    <mergeCell ref="B20:O20"/>
    <mergeCell ref="B3:Q3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O9"/>
  <sheetViews>
    <sheetView showGridLines="0" showZeros="0" zoomScaleNormal="100" workbookViewId="0">
      <selection activeCell="C1" sqref="C1"/>
    </sheetView>
  </sheetViews>
  <sheetFormatPr baseColWidth="10" defaultRowHeight="15.75"/>
  <cols>
    <col min="1" max="1" width="3.7109375" style="5" customWidth="1"/>
    <col min="2" max="2" width="17.7109375" style="5" customWidth="1"/>
    <col min="3" max="15" width="10.7109375" style="5" customWidth="1"/>
    <col min="16" max="16384" width="11.42578125" style="5"/>
  </cols>
  <sheetData>
    <row r="1" spans="2:15" ht="16.5" thickBot="1">
      <c r="B1" s="114" t="s">
        <v>119</v>
      </c>
      <c r="C1" s="115"/>
    </row>
    <row r="2" spans="2:15" ht="16.5" thickBot="1"/>
    <row r="3" spans="2:15" ht="16.5" thickBot="1">
      <c r="B3" s="185" t="s">
        <v>135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7"/>
    </row>
    <row r="4" spans="2:15" s="1" customFormat="1" ht="16.5" thickBot="1">
      <c r="B4" s="111" t="s">
        <v>0</v>
      </c>
      <c r="C4" s="112" t="s">
        <v>13</v>
      </c>
      <c r="D4" s="112" t="s">
        <v>14</v>
      </c>
      <c r="E4" s="112" t="s">
        <v>15</v>
      </c>
      <c r="F4" s="112" t="s">
        <v>16</v>
      </c>
      <c r="G4" s="112" t="s">
        <v>17</v>
      </c>
      <c r="H4" s="113" t="s">
        <v>18</v>
      </c>
      <c r="I4" s="113" t="s">
        <v>19</v>
      </c>
      <c r="J4" s="113" t="s">
        <v>87</v>
      </c>
      <c r="K4" s="113" t="s">
        <v>88</v>
      </c>
      <c r="L4" s="113" t="s">
        <v>89</v>
      </c>
      <c r="M4" s="113" t="s">
        <v>90</v>
      </c>
      <c r="N4" s="113" t="s">
        <v>91</v>
      </c>
      <c r="O4" s="116" t="s">
        <v>42</v>
      </c>
    </row>
    <row r="5" spans="2:15" ht="20.100000000000001" customHeight="1">
      <c r="B5" s="102" t="s">
        <v>7</v>
      </c>
      <c r="C5" s="181"/>
      <c r="D5" s="103">
        <f>C8</f>
        <v>0</v>
      </c>
      <c r="E5" s="103">
        <f t="shared" ref="E5:N5" si="0">D8</f>
        <v>0</v>
      </c>
      <c r="F5" s="103">
        <f t="shared" si="0"/>
        <v>0</v>
      </c>
      <c r="G5" s="103">
        <f t="shared" si="0"/>
        <v>0</v>
      </c>
      <c r="H5" s="103">
        <f t="shared" si="0"/>
        <v>0</v>
      </c>
      <c r="I5" s="103">
        <f t="shared" si="0"/>
        <v>0</v>
      </c>
      <c r="J5" s="103">
        <f t="shared" si="0"/>
        <v>0</v>
      </c>
      <c r="K5" s="103">
        <f t="shared" si="0"/>
        <v>0</v>
      </c>
      <c r="L5" s="103">
        <f t="shared" si="0"/>
        <v>0</v>
      </c>
      <c r="M5" s="103">
        <f t="shared" si="0"/>
        <v>0</v>
      </c>
      <c r="N5" s="104">
        <f t="shared" si="0"/>
        <v>0</v>
      </c>
      <c r="O5" s="105"/>
    </row>
    <row r="6" spans="2:15" ht="20.100000000000001" customHeight="1">
      <c r="B6" s="12" t="s">
        <v>8</v>
      </c>
      <c r="C6" s="92">
        <f>'Encaissements-Décaissements'!C$17</f>
        <v>0</v>
      </c>
      <c r="D6" s="92">
        <f>'Encaissements-Décaissements'!D$17</f>
        <v>0</v>
      </c>
      <c r="E6" s="92">
        <f>'Encaissements-Décaissements'!E$17</f>
        <v>0</v>
      </c>
      <c r="F6" s="92">
        <f>'Encaissements-Décaissements'!F$17</f>
        <v>0</v>
      </c>
      <c r="G6" s="92">
        <f>'Encaissements-Décaissements'!G$17</f>
        <v>0</v>
      </c>
      <c r="H6" s="92">
        <f>'Encaissements-Décaissements'!H$17</f>
        <v>0</v>
      </c>
      <c r="I6" s="92">
        <f>'Encaissements-Décaissements'!I$17</f>
        <v>0</v>
      </c>
      <c r="J6" s="92">
        <f>'Encaissements-Décaissements'!J$17</f>
        <v>0</v>
      </c>
      <c r="K6" s="92">
        <f>'Encaissements-Décaissements'!K$17</f>
        <v>0</v>
      </c>
      <c r="L6" s="92">
        <f>'Encaissements-Décaissements'!L$17</f>
        <v>0</v>
      </c>
      <c r="M6" s="92">
        <f>'Encaissements-Décaissements'!M$17</f>
        <v>0</v>
      </c>
      <c r="N6" s="96">
        <f>'Encaissements-Décaissements'!N$17</f>
        <v>0</v>
      </c>
      <c r="O6" s="93"/>
    </row>
    <row r="7" spans="2:15" ht="20.100000000000001" customHeight="1" thickBot="1">
      <c r="B7" s="98" t="s">
        <v>9</v>
      </c>
      <c r="C7" s="99">
        <f>'Encaissements-Décaissements'!C$37</f>
        <v>0</v>
      </c>
      <c r="D7" s="99">
        <f>'Encaissements-Décaissements'!D$37</f>
        <v>0</v>
      </c>
      <c r="E7" s="99">
        <f>'Encaissements-Décaissements'!E$37</f>
        <v>0</v>
      </c>
      <c r="F7" s="99">
        <f>'Encaissements-Décaissements'!F$37</f>
        <v>0</v>
      </c>
      <c r="G7" s="99">
        <f>'Encaissements-Décaissements'!G$37</f>
        <v>0</v>
      </c>
      <c r="H7" s="99">
        <f>'Encaissements-Décaissements'!H$37</f>
        <v>0</v>
      </c>
      <c r="I7" s="99">
        <f>'Encaissements-Décaissements'!I$37</f>
        <v>0</v>
      </c>
      <c r="J7" s="99">
        <f>'Encaissements-Décaissements'!J$37</f>
        <v>0</v>
      </c>
      <c r="K7" s="99">
        <f>'Encaissements-Décaissements'!K$37</f>
        <v>0</v>
      </c>
      <c r="L7" s="99">
        <f>'Encaissements-Décaissements'!L$37</f>
        <v>0</v>
      </c>
      <c r="M7" s="99">
        <f>'Encaissements-Décaissements'!M$37</f>
        <v>0</v>
      </c>
      <c r="N7" s="101">
        <f>'Encaissements-Décaissements'!N$37</f>
        <v>0</v>
      </c>
      <c r="O7" s="106"/>
    </row>
    <row r="8" spans="2:15" s="1" customFormat="1" ht="20.100000000000001" customHeight="1" thickBot="1">
      <c r="B8" s="107" t="s">
        <v>10</v>
      </c>
      <c r="C8" s="108">
        <f t="shared" ref="C8:N8" si="1">C5+C6-C7</f>
        <v>0</v>
      </c>
      <c r="D8" s="108">
        <f t="shared" si="1"/>
        <v>0</v>
      </c>
      <c r="E8" s="108">
        <f t="shared" si="1"/>
        <v>0</v>
      </c>
      <c r="F8" s="108">
        <f t="shared" si="1"/>
        <v>0</v>
      </c>
      <c r="G8" s="108">
        <f t="shared" si="1"/>
        <v>0</v>
      </c>
      <c r="H8" s="108">
        <f t="shared" si="1"/>
        <v>0</v>
      </c>
      <c r="I8" s="108">
        <f t="shared" si="1"/>
        <v>0</v>
      </c>
      <c r="J8" s="108">
        <f t="shared" si="1"/>
        <v>0</v>
      </c>
      <c r="K8" s="108">
        <f t="shared" si="1"/>
        <v>0</v>
      </c>
      <c r="L8" s="108">
        <f t="shared" si="1"/>
        <v>0</v>
      </c>
      <c r="M8" s="108">
        <f t="shared" si="1"/>
        <v>0</v>
      </c>
      <c r="N8" s="109">
        <f t="shared" si="1"/>
        <v>0</v>
      </c>
      <c r="O8" s="110">
        <f>N8</f>
        <v>0</v>
      </c>
    </row>
    <row r="9" spans="2:15">
      <c r="O9" s="100"/>
    </row>
  </sheetData>
  <sheetProtection sheet="1" objects="1" scenarios="1"/>
  <mergeCells count="1">
    <mergeCell ref="B3:O3"/>
  </mergeCells>
  <phoneticPr fontId="0" type="noConversion"/>
  <conditionalFormatting sqref="C8:N8">
    <cfRule type="cellIs" dxfId="5" priority="1" stopIfTrue="1" operator="lessThan">
      <formula>0</formula>
    </cfRule>
    <cfRule type="expression" dxfId="4" priority="2" stopIfTrue="1">
      <formula>"&lt;0"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E22"/>
  <sheetViews>
    <sheetView showGridLines="0" showZeros="0" workbookViewId="0">
      <selection activeCell="E1" sqref="E1"/>
    </sheetView>
  </sheetViews>
  <sheetFormatPr baseColWidth="10" defaultRowHeight="15.75"/>
  <cols>
    <col min="1" max="1" width="3.7109375" style="5" customWidth="1"/>
    <col min="2" max="2" width="41.28515625" style="5" customWidth="1"/>
    <col min="3" max="3" width="13" style="120" customWidth="1"/>
    <col min="4" max="4" width="37.140625" style="5" customWidth="1"/>
    <col min="5" max="5" width="14.5703125" style="120" customWidth="1"/>
    <col min="6" max="16384" width="11.42578125" style="5"/>
  </cols>
  <sheetData>
    <row r="1" spans="2:5" ht="16.5" thickBot="1">
      <c r="D1" s="114" t="s">
        <v>119</v>
      </c>
      <c r="E1" s="136"/>
    </row>
    <row r="2" spans="2:5" ht="16.5" thickBot="1"/>
    <row r="3" spans="2:5" ht="16.899999999999999" customHeight="1" thickBot="1">
      <c r="B3" s="185" t="s">
        <v>136</v>
      </c>
      <c r="C3" s="186"/>
      <c r="D3" s="186"/>
      <c r="E3" s="187"/>
    </row>
    <row r="4" spans="2:5" ht="16.5" thickBot="1">
      <c r="B4" s="192" t="s">
        <v>35</v>
      </c>
      <c r="C4" s="193"/>
      <c r="D4" s="192" t="s">
        <v>36</v>
      </c>
      <c r="E4" s="193"/>
    </row>
    <row r="5" spans="2:5" ht="16.5" thickBot="1">
      <c r="B5" s="130" t="s">
        <v>66</v>
      </c>
      <c r="C5" s="121"/>
      <c r="D5" s="131" t="s">
        <v>67</v>
      </c>
      <c r="E5" s="121"/>
    </row>
    <row r="6" spans="2:5">
      <c r="B6" s="122" t="s">
        <v>68</v>
      </c>
      <c r="C6" s="123"/>
      <c r="D6" s="124" t="s">
        <v>72</v>
      </c>
      <c r="E6" s="123"/>
    </row>
    <row r="7" spans="2:5">
      <c r="B7" s="118" t="s">
        <v>69</v>
      </c>
      <c r="C7" s="123"/>
      <c r="D7" s="119" t="s">
        <v>85</v>
      </c>
      <c r="E7" s="123"/>
    </row>
    <row r="8" spans="2:5">
      <c r="B8" s="118" t="s">
        <v>48</v>
      </c>
      <c r="C8" s="127"/>
      <c r="D8" s="119" t="s">
        <v>37</v>
      </c>
      <c r="E8" s="127"/>
    </row>
    <row r="9" spans="2:5">
      <c r="B9" s="118" t="s">
        <v>51</v>
      </c>
      <c r="C9" s="127"/>
      <c r="D9" s="49" t="s">
        <v>86</v>
      </c>
      <c r="E9" s="127">
        <f>'Ventes-Charges-TVA'!O9</f>
        <v>0</v>
      </c>
    </row>
    <row r="10" spans="2:5">
      <c r="B10" s="118" t="s">
        <v>70</v>
      </c>
      <c r="C10" s="127">
        <f>SUM('Ventes-Charges-TVA'!O21:O23)</f>
        <v>0</v>
      </c>
      <c r="D10" s="119" t="s">
        <v>75</v>
      </c>
      <c r="E10" s="127"/>
    </row>
    <row r="11" spans="2:5">
      <c r="B11" s="118" t="s">
        <v>106</v>
      </c>
      <c r="C11" s="127">
        <f>SUM('Ventes-Charges-TVA'!O24:O29)</f>
        <v>0</v>
      </c>
      <c r="D11" s="119"/>
      <c r="E11" s="127"/>
    </row>
    <row r="12" spans="2:5">
      <c r="B12" s="118" t="s">
        <v>107</v>
      </c>
      <c r="C12" s="127">
        <f>SUM('Ventes-Charges-TVA'!O17:O19)</f>
        <v>0</v>
      </c>
      <c r="D12" s="119"/>
      <c r="E12" s="127"/>
    </row>
    <row r="13" spans="2:5">
      <c r="B13" s="118" t="s">
        <v>52</v>
      </c>
      <c r="C13" s="127">
        <f>'Ventes-Charges-TVA'!O20</f>
        <v>0</v>
      </c>
      <c r="D13" s="119"/>
      <c r="E13" s="127"/>
    </row>
    <row r="14" spans="2:5">
      <c r="B14" s="118" t="s">
        <v>50</v>
      </c>
      <c r="C14" s="127"/>
      <c r="D14" s="119"/>
      <c r="E14" s="127"/>
    </row>
    <row r="15" spans="2:5">
      <c r="B15" s="118" t="s">
        <v>49</v>
      </c>
      <c r="C15" s="182"/>
      <c r="D15" s="119"/>
      <c r="E15" s="127"/>
    </row>
    <row r="16" spans="2:5">
      <c r="B16" s="125" t="s">
        <v>71</v>
      </c>
      <c r="C16" s="127"/>
      <c r="D16" s="126" t="s">
        <v>78</v>
      </c>
      <c r="E16" s="127"/>
    </row>
    <row r="17" spans="2:5" ht="16.5" thickBot="1">
      <c r="B17" s="118" t="s">
        <v>29</v>
      </c>
      <c r="C17" s="127"/>
      <c r="D17" s="119" t="s">
        <v>73</v>
      </c>
      <c r="E17" s="127"/>
    </row>
    <row r="18" spans="2:5" ht="16.5" thickBot="1">
      <c r="B18" s="133" t="s">
        <v>76</v>
      </c>
      <c r="C18" s="123"/>
      <c r="D18" s="133" t="s">
        <v>77</v>
      </c>
      <c r="E18" s="127"/>
    </row>
    <row r="19" spans="2:5" ht="16.5" thickBot="1">
      <c r="B19" s="118" t="s">
        <v>38</v>
      </c>
      <c r="C19" s="132"/>
      <c r="D19" s="119" t="s">
        <v>74</v>
      </c>
      <c r="E19" s="127"/>
    </row>
    <row r="20" spans="2:5" ht="16.5" thickBot="1">
      <c r="B20" s="134" t="s">
        <v>30</v>
      </c>
      <c r="C20" s="117">
        <f>SUM(C6:C19)</f>
        <v>0</v>
      </c>
      <c r="D20" s="135" t="s">
        <v>31</v>
      </c>
      <c r="E20" s="117">
        <f>SUM(E6:E19)</f>
        <v>0</v>
      </c>
    </row>
    <row r="21" spans="2:5" ht="16.5" thickBot="1">
      <c r="B21" s="128" t="s">
        <v>54</v>
      </c>
      <c r="C21" s="137">
        <f>IF(E20&gt;C20,E20-C20,0)</f>
        <v>0</v>
      </c>
      <c r="D21" s="129" t="s">
        <v>56</v>
      </c>
      <c r="E21" s="137">
        <f>IF(C20&gt;E20,C20-E20,0)</f>
        <v>0</v>
      </c>
    </row>
    <row r="22" spans="2:5" ht="16.5" thickBot="1">
      <c r="B22" s="134" t="s">
        <v>32</v>
      </c>
      <c r="C22" s="117">
        <f>C20+C21</f>
        <v>0</v>
      </c>
      <c r="D22" s="135" t="s">
        <v>32</v>
      </c>
      <c r="E22" s="117">
        <f>E20+E21</f>
        <v>0</v>
      </c>
    </row>
  </sheetData>
  <sheetProtection sheet="1" objects="1" scenarios="1"/>
  <mergeCells count="3">
    <mergeCell ref="B3:E3"/>
    <mergeCell ref="B4:C4"/>
    <mergeCell ref="D4:E4"/>
  </mergeCells>
  <phoneticPr fontId="0" type="noConversion"/>
  <conditionalFormatting sqref="E21">
    <cfRule type="cellIs" dxfId="3" priority="2" stopIfTrue="1" operator="greaterThan">
      <formula>0</formula>
    </cfRule>
  </conditionalFormatting>
  <conditionalFormatting sqref="C21">
    <cfRule type="cellIs" dxfId="2" priority="1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I31"/>
  <sheetViews>
    <sheetView showGridLines="0" showZeros="0" workbookViewId="0">
      <selection activeCell="G1" sqref="G1"/>
    </sheetView>
  </sheetViews>
  <sheetFormatPr baseColWidth="10" defaultRowHeight="15.75" customHeight="1"/>
  <cols>
    <col min="1" max="1" width="3.7109375" style="5" customWidth="1"/>
    <col min="2" max="2" width="32.5703125" style="5" customWidth="1"/>
    <col min="3" max="5" width="17.28515625" style="120" customWidth="1"/>
    <col min="6" max="6" width="43.5703125" style="5" customWidth="1"/>
    <col min="7" max="7" width="17.140625" style="120" customWidth="1"/>
    <col min="8" max="16384" width="11.42578125" style="5"/>
  </cols>
  <sheetData>
    <row r="1" spans="2:9" s="11" customFormat="1" ht="15.75" customHeight="1" thickBot="1">
      <c r="B1" s="4"/>
      <c r="D1" s="141"/>
      <c r="E1" s="80"/>
      <c r="F1" s="162" t="s">
        <v>119</v>
      </c>
      <c r="G1" s="136"/>
    </row>
    <row r="2" spans="2:9" s="11" customFormat="1" ht="15.75" customHeight="1">
      <c r="B2" s="4"/>
      <c r="D2" s="141"/>
      <c r="E2" s="80"/>
      <c r="G2" s="163"/>
    </row>
    <row r="3" spans="2:9" ht="15.75" customHeight="1" thickBot="1">
      <c r="D3" s="164"/>
      <c r="E3" s="164"/>
      <c r="F3" s="3"/>
    </row>
    <row r="4" spans="2:9" ht="15.75" customHeight="1" thickBot="1">
      <c r="B4" s="189" t="s">
        <v>137</v>
      </c>
      <c r="C4" s="190"/>
      <c r="D4" s="190"/>
      <c r="E4" s="190"/>
      <c r="F4" s="190"/>
      <c r="G4" s="191"/>
    </row>
    <row r="5" spans="2:9" ht="15.75" customHeight="1" thickBot="1">
      <c r="B5" s="147" t="s">
        <v>33</v>
      </c>
      <c r="C5" s="148" t="s">
        <v>43</v>
      </c>
      <c r="D5" s="148" t="s">
        <v>112</v>
      </c>
      <c r="E5" s="148" t="s">
        <v>44</v>
      </c>
      <c r="F5" s="149" t="s">
        <v>34</v>
      </c>
      <c r="G5" s="148" t="s">
        <v>84</v>
      </c>
    </row>
    <row r="6" spans="2:9" ht="15.75" customHeight="1">
      <c r="B6" s="150" t="s">
        <v>53</v>
      </c>
      <c r="C6" s="153"/>
      <c r="D6" s="153"/>
      <c r="E6" s="153"/>
      <c r="F6" s="146" t="s">
        <v>22</v>
      </c>
      <c r="G6" s="158"/>
    </row>
    <row r="7" spans="2:9" ht="15.75" customHeight="1">
      <c r="B7" s="143" t="s">
        <v>20</v>
      </c>
      <c r="C7" s="183"/>
      <c r="D7" s="183"/>
      <c r="E7" s="145">
        <f>C7-D7</f>
        <v>0</v>
      </c>
      <c r="F7" s="143" t="s">
        <v>23</v>
      </c>
      <c r="G7" s="183"/>
    </row>
    <row r="8" spans="2:9" ht="15.75" customHeight="1">
      <c r="B8" s="143" t="s">
        <v>21</v>
      </c>
      <c r="C8" s="183"/>
      <c r="D8" s="183"/>
      <c r="E8" s="145">
        <f>C8-D8</f>
        <v>0</v>
      </c>
      <c r="F8" s="143" t="s">
        <v>24</v>
      </c>
      <c r="G8" s="145"/>
    </row>
    <row r="9" spans="2:9" ht="15.75" customHeight="1" thickBot="1">
      <c r="B9" s="143" t="s">
        <v>63</v>
      </c>
      <c r="C9" s="184"/>
      <c r="D9" s="184"/>
      <c r="E9" s="145">
        <f>C9-D9</f>
        <v>0</v>
      </c>
      <c r="F9" s="143" t="s">
        <v>79</v>
      </c>
      <c r="G9" s="145"/>
    </row>
    <row r="10" spans="2:9" ht="15.75" customHeight="1" thickBot="1">
      <c r="B10" s="151" t="s">
        <v>5</v>
      </c>
      <c r="C10" s="138">
        <f>SUM(C7:C9)</f>
        <v>0</v>
      </c>
      <c r="D10" s="138">
        <f>SUM(D7:D9)</f>
        <v>0</v>
      </c>
      <c r="E10" s="138">
        <f>SUM(E7:E9)</f>
        <v>0</v>
      </c>
      <c r="F10" s="159" t="s">
        <v>111</v>
      </c>
      <c r="G10" s="155">
        <f>E21-G7-G19</f>
        <v>0</v>
      </c>
      <c r="I10" s="76"/>
    </row>
    <row r="11" spans="2:9" ht="15.75" customHeight="1" thickBot="1">
      <c r="B11" s="143"/>
      <c r="C11" s="145"/>
      <c r="D11" s="145"/>
      <c r="E11" s="145"/>
      <c r="F11" s="151" t="s">
        <v>55</v>
      </c>
      <c r="G11" s="138">
        <f>G7+G10</f>
        <v>0</v>
      </c>
    </row>
    <row r="12" spans="2:9" ht="15.75" customHeight="1">
      <c r="B12" s="150" t="s">
        <v>26</v>
      </c>
      <c r="C12" s="145"/>
      <c r="D12" s="145"/>
      <c r="E12" s="145"/>
      <c r="F12" s="150" t="s">
        <v>25</v>
      </c>
      <c r="G12" s="165"/>
    </row>
    <row r="13" spans="2:9" ht="15.75" customHeight="1">
      <c r="B13" s="143" t="s">
        <v>47</v>
      </c>
      <c r="C13" s="160"/>
      <c r="D13" s="160"/>
      <c r="E13" s="145">
        <f t="shared" ref="E13:E19" si="0">C13-D13</f>
        <v>0</v>
      </c>
      <c r="F13" s="143" t="s">
        <v>28</v>
      </c>
      <c r="G13" s="145"/>
    </row>
    <row r="14" spans="2:9" ht="15.75" customHeight="1">
      <c r="B14" s="143" t="s">
        <v>60</v>
      </c>
      <c r="C14" s="160"/>
      <c r="D14" s="160"/>
      <c r="E14" s="145">
        <f t="shared" si="0"/>
        <v>0</v>
      </c>
      <c r="F14" s="143" t="s">
        <v>64</v>
      </c>
      <c r="G14" s="145"/>
    </row>
    <row r="15" spans="2:9" ht="15.75" customHeight="1">
      <c r="B15" s="143" t="s">
        <v>61</v>
      </c>
      <c r="C15" s="160"/>
      <c r="D15" s="160"/>
      <c r="E15" s="145">
        <f t="shared" si="0"/>
        <v>0</v>
      </c>
      <c r="F15" s="143" t="s">
        <v>82</v>
      </c>
      <c r="G15" s="145">
        <f>SUM('Encaissements-Décaissements'!O30:O32)</f>
        <v>0</v>
      </c>
    </row>
    <row r="16" spans="2:9" ht="15.75" customHeight="1">
      <c r="B16" s="143" t="s">
        <v>81</v>
      </c>
      <c r="C16" s="160">
        <f>'Encaissements-Décaissements'!O17+'Encaissements-Décaissements'!P17</f>
        <v>0</v>
      </c>
      <c r="D16" s="160"/>
      <c r="E16" s="145">
        <f t="shared" si="0"/>
        <v>0</v>
      </c>
      <c r="F16" s="143" t="s">
        <v>83</v>
      </c>
      <c r="G16" s="145">
        <f>'Encaissements-Décaissements'!O25+'Encaissements-Décaissements'!O36</f>
        <v>0</v>
      </c>
    </row>
    <row r="17" spans="2:7" ht="15.75" customHeight="1">
      <c r="B17" s="144" t="s">
        <v>80</v>
      </c>
      <c r="C17" s="161"/>
      <c r="D17" s="161"/>
      <c r="E17" s="145">
        <f t="shared" si="0"/>
        <v>0</v>
      </c>
      <c r="F17" s="143" t="s">
        <v>45</v>
      </c>
      <c r="G17" s="145"/>
    </row>
    <row r="18" spans="2:7" ht="15.75" customHeight="1" thickBot="1">
      <c r="B18" s="144" t="s">
        <v>62</v>
      </c>
      <c r="C18" s="161"/>
      <c r="D18" s="161"/>
      <c r="E18" s="145">
        <f t="shared" si="0"/>
        <v>0</v>
      </c>
      <c r="F18" s="143" t="s">
        <v>46</v>
      </c>
      <c r="G18" s="145"/>
    </row>
    <row r="19" spans="2:7" ht="15.75" customHeight="1" thickBot="1">
      <c r="B19" s="143" t="s">
        <v>27</v>
      </c>
      <c r="C19" s="161">
        <f>Trésorerie!O8</f>
        <v>0</v>
      </c>
      <c r="D19" s="161"/>
      <c r="E19" s="145">
        <f t="shared" si="0"/>
        <v>0</v>
      </c>
      <c r="F19" s="152" t="s">
        <v>32</v>
      </c>
      <c r="G19" s="139">
        <f>G15+G16</f>
        <v>0</v>
      </c>
    </row>
    <row r="20" spans="2:7" ht="15.75" customHeight="1" thickBot="1">
      <c r="B20" s="151" t="s">
        <v>5</v>
      </c>
      <c r="C20" s="140">
        <f>SUM(C13:C19)</f>
        <v>0</v>
      </c>
      <c r="D20" s="140">
        <f>SUM(D13:D19)</f>
        <v>0</v>
      </c>
      <c r="E20" s="140">
        <f>SUM(E13:E19)</f>
        <v>0</v>
      </c>
      <c r="F20" s="4" t="s">
        <v>65</v>
      </c>
      <c r="G20" s="145"/>
    </row>
    <row r="21" spans="2:7" ht="15.75" customHeight="1" thickBot="1">
      <c r="B21" s="156" t="s">
        <v>41</v>
      </c>
      <c r="C21" s="154">
        <f>SUM(C10+C20)</f>
        <v>0</v>
      </c>
      <c r="D21" s="154">
        <f>SUM(D10+D20)</f>
        <v>0</v>
      </c>
      <c r="E21" s="154">
        <f>SUM(E10+E20)</f>
        <v>0</v>
      </c>
      <c r="F21" s="157" t="s">
        <v>41</v>
      </c>
      <c r="G21" s="140">
        <f>E21</f>
        <v>0</v>
      </c>
    </row>
    <row r="22" spans="2:7" ht="15.75" customHeight="1">
      <c r="B22" s="142"/>
      <c r="C22" s="166"/>
      <c r="D22" s="166"/>
      <c r="E22" s="166"/>
      <c r="F22" s="142"/>
      <c r="G22" s="166"/>
    </row>
    <row r="23" spans="2:7" ht="15.75" customHeight="1" thickBot="1">
      <c r="B23" s="142"/>
      <c r="C23" s="166"/>
      <c r="D23" s="166"/>
      <c r="E23" s="166"/>
      <c r="F23" s="142"/>
      <c r="G23" s="166"/>
    </row>
    <row r="24" spans="2:7" ht="15.75" customHeight="1" thickBot="1">
      <c r="B24" s="189" t="s">
        <v>138</v>
      </c>
      <c r="C24" s="190"/>
      <c r="D24" s="190"/>
      <c r="E24" s="190"/>
      <c r="F24" s="190"/>
      <c r="G24" s="191"/>
    </row>
    <row r="25" spans="2:7" ht="15.75" customHeight="1">
      <c r="B25" s="203"/>
      <c r="C25" s="204"/>
      <c r="D25" s="204"/>
      <c r="E25" s="204"/>
      <c r="F25" s="204"/>
      <c r="G25" s="205"/>
    </row>
    <row r="26" spans="2:7" ht="15.75" customHeight="1">
      <c r="B26" s="197"/>
      <c r="C26" s="198"/>
      <c r="D26" s="198"/>
      <c r="E26" s="198"/>
      <c r="F26" s="198"/>
      <c r="G26" s="199"/>
    </row>
    <row r="27" spans="2:7" ht="15.75" customHeight="1">
      <c r="B27" s="197"/>
      <c r="C27" s="198"/>
      <c r="D27" s="198"/>
      <c r="E27" s="198"/>
      <c r="F27" s="198"/>
      <c r="G27" s="199"/>
    </row>
    <row r="28" spans="2:7" ht="15.75" customHeight="1">
      <c r="B28" s="197"/>
      <c r="C28" s="198"/>
      <c r="D28" s="198"/>
      <c r="E28" s="198"/>
      <c r="F28" s="198"/>
      <c r="G28" s="199"/>
    </row>
    <row r="29" spans="2:7" ht="15.75" customHeight="1">
      <c r="B29" s="197"/>
      <c r="C29" s="198"/>
      <c r="D29" s="198"/>
      <c r="E29" s="198"/>
      <c r="F29" s="198"/>
      <c r="G29" s="199"/>
    </row>
    <row r="30" spans="2:7" ht="15.75" customHeight="1">
      <c r="B30" s="194"/>
      <c r="C30" s="195"/>
      <c r="D30" s="195"/>
      <c r="E30" s="195"/>
      <c r="F30" s="195"/>
      <c r="G30" s="196"/>
    </row>
    <row r="31" spans="2:7" ht="15.75" customHeight="1" thickBot="1">
      <c r="B31" s="200"/>
      <c r="C31" s="201"/>
      <c r="D31" s="201"/>
      <c r="E31" s="201"/>
      <c r="F31" s="201"/>
      <c r="G31" s="202"/>
    </row>
  </sheetData>
  <sheetProtection sheet="1" objects="1" scenarios="1"/>
  <mergeCells count="9">
    <mergeCell ref="B30:G30"/>
    <mergeCell ref="B27:G27"/>
    <mergeCell ref="B31:G31"/>
    <mergeCell ref="B4:G4"/>
    <mergeCell ref="B25:G25"/>
    <mergeCell ref="B26:G26"/>
    <mergeCell ref="B28:G28"/>
    <mergeCell ref="B29:G29"/>
    <mergeCell ref="B24:G24"/>
  </mergeCells>
  <phoneticPr fontId="0" type="noConversion"/>
  <conditionalFormatting sqref="G10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Ventes-Charges-TVA</vt:lpstr>
      <vt:lpstr>Encaissements-Décaissements</vt:lpstr>
      <vt:lpstr>Trésorerie</vt:lpstr>
      <vt:lpstr>Résultat</vt:lpstr>
      <vt:lpstr> Bilan </vt:lpstr>
      <vt:lpstr>CA_Annuel</vt:lpstr>
      <vt:lpstr>qte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</dc:title>
  <dc:subject>Budgets</dc:subject>
  <dc:creator>Daniel ANTRAIGUE</dc:creator>
  <dc:description>Fichier contenant plusieurs feuilles nécessaires pour budgets et documents de synthèse prévisionnels</dc:description>
  <cp:lastModifiedBy>technicien</cp:lastModifiedBy>
  <cp:lastPrinted>2013-01-15T17:48:51Z</cp:lastPrinted>
  <dcterms:created xsi:type="dcterms:W3CDTF">2004-05-13T05:59:05Z</dcterms:created>
  <dcterms:modified xsi:type="dcterms:W3CDTF">2015-06-14T08:47:32Z</dcterms:modified>
  <cp:category>Semestre 4</cp:category>
</cp:coreProperties>
</file>