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25" yWindow="60" windowWidth="9195" windowHeight="4245"/>
  </bookViews>
  <sheets>
    <sheet name="Bilan N" sheetId="7" r:id="rId1"/>
    <sheet name="Bilan N+1" sheetId="10" r:id="rId2"/>
    <sheet name="Annexes" sheetId="11" r:id="rId3"/>
    <sheet name="CAF" sheetId="3" r:id="rId4"/>
    <sheet name="Bilan Fonctionnel" sheetId="6" r:id="rId5"/>
    <sheet name="Analyse Bilan Fonctionnel" sheetId="5" r:id="rId6"/>
    <sheet name="Tableau de Financement 1" sheetId="9" r:id="rId7"/>
    <sheet name="Tableau de Financement 2" sheetId="8" r:id="rId8"/>
  </sheets>
  <calcPr calcId="125725"/>
</workbook>
</file>

<file path=xl/calcChain.xml><?xml version="1.0" encoding="utf-8"?>
<calcChain xmlns="http://schemas.openxmlformats.org/spreadsheetml/2006/main">
  <c r="G45" i="10"/>
  <c r="G27"/>
  <c r="G21"/>
  <c r="E30"/>
  <c r="E31"/>
  <c r="E32"/>
  <c r="E36"/>
  <c r="E38"/>
  <c r="E40"/>
  <c r="E41"/>
  <c r="E44"/>
  <c r="E6"/>
  <c r="E7"/>
  <c r="E8"/>
  <c r="E15"/>
  <c r="E16"/>
  <c r="E17"/>
  <c r="E21"/>
  <c r="E25"/>
  <c r="E41" i="7"/>
  <c r="D27"/>
  <c r="D45"/>
  <c r="D46" s="1"/>
  <c r="G21"/>
  <c r="G24" s="1"/>
  <c r="G27"/>
  <c r="C27"/>
  <c r="D27" i="10"/>
  <c r="D46"/>
  <c r="D45"/>
  <c r="E39" i="11"/>
  <c r="D30"/>
  <c r="D39"/>
  <c r="D44"/>
  <c r="F35"/>
  <c r="F24"/>
  <c r="F7"/>
  <c r="C27" i="10"/>
  <c r="F34" i="11"/>
  <c r="F36"/>
  <c r="F37"/>
  <c r="C44"/>
  <c r="E44"/>
  <c r="F44"/>
  <c r="F25"/>
  <c r="F27"/>
  <c r="F28"/>
  <c r="F29"/>
  <c r="C30"/>
  <c r="E30"/>
  <c r="F30" s="1"/>
  <c r="F8"/>
  <c r="F12"/>
  <c r="F13"/>
  <c r="F14"/>
  <c r="F17"/>
  <c r="F18"/>
  <c r="C19"/>
  <c r="D19"/>
  <c r="E19"/>
  <c r="C45" i="10"/>
  <c r="E30" i="7"/>
  <c r="E31"/>
  <c r="E32"/>
  <c r="E36"/>
  <c r="E38"/>
  <c r="E40"/>
  <c r="E44"/>
  <c r="C45"/>
  <c r="C46" s="1"/>
  <c r="F42" i="11"/>
  <c r="F39"/>
  <c r="C39"/>
  <c r="F23"/>
  <c r="F6"/>
  <c r="E6" i="7"/>
  <c r="E7"/>
  <c r="E8"/>
  <c r="E15"/>
  <c r="E16"/>
  <c r="E17"/>
  <c r="E21"/>
  <c r="E25"/>
  <c r="G45"/>
  <c r="C46" i="10"/>
  <c r="F19" i="11" l="1"/>
  <c r="E45" i="10"/>
  <c r="E27"/>
  <c r="E45" i="7"/>
  <c r="E27"/>
  <c r="E46" s="1"/>
  <c r="G46"/>
  <c r="E46" i="10"/>
  <c r="G15" s="1"/>
  <c r="G24" l="1"/>
  <c r="G46" l="1"/>
</calcChain>
</file>

<file path=xl/sharedStrings.xml><?xml version="1.0" encoding="utf-8"?>
<sst xmlns="http://schemas.openxmlformats.org/spreadsheetml/2006/main" count="376" uniqueCount="235">
  <si>
    <t>N</t>
  </si>
  <si>
    <t>en -</t>
  </si>
  <si>
    <t>en +</t>
  </si>
  <si>
    <t>CAPACITE D AUTOFINANCEMENT</t>
  </si>
  <si>
    <t>DOTATIONS FINANCIERES</t>
  </si>
  <si>
    <t>DOTATIONS EXCEPTIONNELLES</t>
  </si>
  <si>
    <t>TOTAL CHARGES CALCULEES</t>
  </si>
  <si>
    <t>REPRISES D EXPLOITATION</t>
  </si>
  <si>
    <t>REPRISES FINANCIERES</t>
  </si>
  <si>
    <t>REPRISES EXCEPTIONNELLES</t>
  </si>
  <si>
    <t>P C E A</t>
  </si>
  <si>
    <t>Q P SUBVENTIONS D INVESTISSEMENT VIREE AU RESULTAT</t>
  </si>
  <si>
    <t>TOTAL PRODUITS CALCULES</t>
  </si>
  <si>
    <t>Montants</t>
  </si>
  <si>
    <t>Total I</t>
  </si>
  <si>
    <t>Total II</t>
  </si>
  <si>
    <t>Total III</t>
  </si>
  <si>
    <t>ACTIF</t>
  </si>
  <si>
    <t>Brut N</t>
  </si>
  <si>
    <t>Amort./dép</t>
  </si>
  <si>
    <t>Net N</t>
  </si>
  <si>
    <t>PASSIF</t>
  </si>
  <si>
    <t>Actif immobilisé</t>
  </si>
  <si>
    <t>Capitaux propres</t>
  </si>
  <si>
    <t>Capital social</t>
  </si>
  <si>
    <t>Terrains</t>
  </si>
  <si>
    <t>Prime d'émission</t>
  </si>
  <si>
    <t>Constructions</t>
  </si>
  <si>
    <t>Réserve légale</t>
  </si>
  <si>
    <t>Inst. tech., mat. et out. industriels</t>
  </si>
  <si>
    <t>Réserves statutaires</t>
  </si>
  <si>
    <t>Report à nouveau</t>
  </si>
  <si>
    <t>Prêts</t>
  </si>
  <si>
    <t>Actif circulant</t>
  </si>
  <si>
    <t>Stocks de marchandises</t>
  </si>
  <si>
    <t>Dettes</t>
  </si>
  <si>
    <t>Avances et acomptes reçus s/cdes</t>
  </si>
  <si>
    <t>Autres créances d'exploitation</t>
  </si>
  <si>
    <t>Dettes fournisseurs et comptes rattachés</t>
  </si>
  <si>
    <t>Valeurs mobilières de placement</t>
  </si>
  <si>
    <t>Dettes fiscales et sociales</t>
  </si>
  <si>
    <t>Disponibilités</t>
  </si>
  <si>
    <t>Dettes sur immob. et comptes rattachés</t>
  </si>
  <si>
    <t>TOTAL GENERAL</t>
  </si>
  <si>
    <t>Provisions réglementées</t>
  </si>
  <si>
    <t>Immobilisations incorporelles</t>
  </si>
  <si>
    <t>EMPLOIS STABLES</t>
  </si>
  <si>
    <t>TRESORERIE ACTIVE</t>
  </si>
  <si>
    <t>TRESORERIE PASSIVE</t>
  </si>
  <si>
    <t>TOTAUX</t>
  </si>
  <si>
    <t>Eléments</t>
  </si>
  <si>
    <t>-</t>
  </si>
  <si>
    <t>=</t>
  </si>
  <si>
    <t>Ressources Stables (RS)</t>
  </si>
  <si>
    <t>Emplois Stables (ES)</t>
  </si>
  <si>
    <t>Fonds de Roulement Net Global (FRNG)</t>
  </si>
  <si>
    <t>Actif Circulant d'Exploitation (ACE)</t>
  </si>
  <si>
    <t>Passif Circulant d'Exploitation (PCE)</t>
  </si>
  <si>
    <t>Actif Circulant Hors Exploitation (ACHE)</t>
  </si>
  <si>
    <t>Passif Circulant Hors Exploitation (PCHE)</t>
  </si>
  <si>
    <t>Besoin en Fonds de Roulement d'Exploitation (BFRE)</t>
  </si>
  <si>
    <t>Besoin en Fonds de Roulement (BFR)</t>
  </si>
  <si>
    <t>Trésorerie Active (TA)</t>
  </si>
  <si>
    <t>Trésorerie Passive (TP)</t>
  </si>
  <si>
    <t>Trésorerie Nette (TN)</t>
  </si>
  <si>
    <t>Besoin en Fonds de Roulement Hors Exploitation (BFRHE)</t>
  </si>
  <si>
    <t>Variation du fonds de roulement net global</t>
  </si>
  <si>
    <t>Variation "Exploitation"</t>
  </si>
  <si>
    <t>Variations des actifs d'exploitation</t>
  </si>
  <si>
    <t>Stocks et en-cours</t>
  </si>
  <si>
    <t>Avances et acomptes versés sur commandes</t>
  </si>
  <si>
    <t>Variations des dettes d'exploitation</t>
  </si>
  <si>
    <t>Avances, acomptes reçus sur commandes en cours</t>
  </si>
  <si>
    <t>Variation "Hors Exploitation"</t>
  </si>
  <si>
    <t>Variations des autres débiteurs</t>
  </si>
  <si>
    <t>Variations des autres créditeurs</t>
  </si>
  <si>
    <t>TOTAL A + B</t>
  </si>
  <si>
    <t>ou</t>
  </si>
  <si>
    <t>Variation "Trésorerie"</t>
  </si>
  <si>
    <t>Variations des disponibilités</t>
  </si>
  <si>
    <t>Emploi net</t>
  </si>
  <si>
    <t>Ressource nette</t>
  </si>
  <si>
    <t>EMPLOIS</t>
  </si>
  <si>
    <t>RESSOURCES</t>
  </si>
  <si>
    <t>Distributions mises en paiement au cours de l'exercice</t>
  </si>
  <si>
    <t>Capacité d'autofinancement de l'exercice</t>
  </si>
  <si>
    <t>Cessions ou réductions d'éléments de l'actif immobilisé</t>
  </si>
  <si>
    <t>Cessions d'immobilisations :</t>
  </si>
  <si>
    <t>Immobilisations corporelles</t>
  </si>
  <si>
    <t xml:space="preserve"> - incorporelles</t>
  </si>
  <si>
    <t>Immobilisations financières</t>
  </si>
  <si>
    <t xml:space="preserve"> - corporelles</t>
  </si>
  <si>
    <t>Cessions ou réductions d'immobilisations</t>
  </si>
  <si>
    <t>Charges à répartir sur plusieurs exercices</t>
  </si>
  <si>
    <t>Réductions des capitaux propres</t>
  </si>
  <si>
    <t>Augmentation des capitaux propres</t>
  </si>
  <si>
    <t>Augmentation de capital ou apports</t>
  </si>
  <si>
    <t>Augmentation des autres capitaux propres</t>
  </si>
  <si>
    <t>Augmentation des dettes financières</t>
  </si>
  <si>
    <t>Total des emplois</t>
  </si>
  <si>
    <t>Total des ressources</t>
  </si>
  <si>
    <t>Créances clients, comptes rattachés et autres créances d'exploitation</t>
  </si>
  <si>
    <t>Dettes fournisseurs, comptes rattachés et autres dettes d'exploitation</t>
  </si>
  <si>
    <t>Variations des Concours Bancaires Courants et Soldes Créditeurs de Banque</t>
  </si>
  <si>
    <t>Besoins de l'exercice en Fonds de Roulement</t>
  </si>
  <si>
    <t>Dégagement net de Fonds de Roulement de l'exercice</t>
  </si>
  <si>
    <t>Variation du Fonds de Roulement Net Global (Total A+B+C)</t>
  </si>
  <si>
    <t>Frais d'établissement</t>
  </si>
  <si>
    <t>Frais de recherche et développement</t>
  </si>
  <si>
    <t>Fonds commercial</t>
  </si>
  <si>
    <t>Immobilisations incorporelles en cours</t>
  </si>
  <si>
    <t>Concessions, brevets, logiciels, …</t>
  </si>
  <si>
    <t>Immobilisations corporelles en cours</t>
  </si>
  <si>
    <t>Autres Titres immobilisés</t>
  </si>
  <si>
    <t>Autres</t>
  </si>
  <si>
    <t>Participations</t>
  </si>
  <si>
    <t>Créances rattachées à des participations</t>
  </si>
  <si>
    <t>Stocks de MP et approvisionnements</t>
  </si>
  <si>
    <t>En cours de production</t>
  </si>
  <si>
    <t>Avances acomptes versés</t>
  </si>
  <si>
    <t xml:space="preserve">Créances d'exploitation </t>
  </si>
  <si>
    <t>Stocks et en cours</t>
  </si>
  <si>
    <t>Charges à répartir</t>
  </si>
  <si>
    <t>Primes de remboursement des emprunts</t>
  </si>
  <si>
    <t>Réserves réglementées</t>
  </si>
  <si>
    <t>Autres réserves</t>
  </si>
  <si>
    <t>Subventions d'investissement</t>
  </si>
  <si>
    <t>Provisions pour risques</t>
  </si>
  <si>
    <t>Provisions pour charges</t>
  </si>
  <si>
    <t>Emprunts obligataires convertibles</t>
  </si>
  <si>
    <t>Autres Emprunts obligataires</t>
  </si>
  <si>
    <t>Emprunts et dettes financières diverses</t>
  </si>
  <si>
    <t xml:space="preserve">Dettes d'exploitation </t>
  </si>
  <si>
    <t>Autres dettes d'exploitation</t>
  </si>
  <si>
    <t>Dettes diverses</t>
  </si>
  <si>
    <t>Dettes fiscales d'Impôts sur Bénéfices</t>
  </si>
  <si>
    <t>Autres dettes diverses</t>
  </si>
  <si>
    <t>Sous Total</t>
  </si>
  <si>
    <t>Résultat de l'exercice (B ou P)</t>
  </si>
  <si>
    <t>Tableau des immobilisations</t>
  </si>
  <si>
    <t>Valeur brute à l'ouverture</t>
  </si>
  <si>
    <t>Valeur brute à la clôture</t>
  </si>
  <si>
    <t>Inst. tech., matériel et outillage industriels</t>
  </si>
  <si>
    <t>Autres immobilisations corporelles</t>
  </si>
  <si>
    <t>Autres participations</t>
  </si>
  <si>
    <t>Totaux</t>
  </si>
  <si>
    <t>Tableau des amortissements</t>
  </si>
  <si>
    <t>Dotations</t>
  </si>
  <si>
    <t>Tableau des dépréciations</t>
  </si>
  <si>
    <t>Reprises</t>
  </si>
  <si>
    <t>Stocks de produits finis</t>
  </si>
  <si>
    <t>Créances clients et comptes rattachés</t>
  </si>
  <si>
    <t>Tableau des provisions</t>
  </si>
  <si>
    <t>Pour risques</t>
  </si>
  <si>
    <t>Pour charges</t>
  </si>
  <si>
    <t>Informations complémentaires :</t>
  </si>
  <si>
    <t>Immobilisations Incorporelles</t>
  </si>
  <si>
    <t>Immobilisations Financières</t>
  </si>
  <si>
    <t>Immobilisations Corporelles</t>
  </si>
  <si>
    <t>Concessions brevets logiciels</t>
  </si>
  <si>
    <t>Avances acomptes sur immobilisations</t>
  </si>
  <si>
    <t>Augmentations</t>
  </si>
  <si>
    <t>Diminutions</t>
  </si>
  <si>
    <t>Titres immobilisés</t>
  </si>
  <si>
    <t>Stocks de matières</t>
  </si>
  <si>
    <t>Créances diverses hors exploitation</t>
  </si>
  <si>
    <t xml:space="preserve">Prêts </t>
  </si>
  <si>
    <t>Ecarts de conversion Passif (3)</t>
  </si>
  <si>
    <t>(3) relatifs à des créances clients</t>
  </si>
  <si>
    <t>Stocks de produits en cours</t>
  </si>
  <si>
    <t>Matériel et outillage</t>
  </si>
  <si>
    <t>N+1</t>
  </si>
  <si>
    <t xml:space="preserve">Autres dettes diverses </t>
  </si>
  <si>
    <t>(2) dont Intérêts Courus Non Echus</t>
  </si>
  <si>
    <t>1°) Produits des cessions d'éléments d'actif (en K€)</t>
  </si>
  <si>
    <t>Titres de participation</t>
  </si>
  <si>
    <t>2°) Aucun nouvel emprunt en N+1</t>
  </si>
  <si>
    <t>DOTATIONS D EXPLOITATION (1)</t>
  </si>
  <si>
    <t>V C E A C (2)</t>
  </si>
  <si>
    <t>(1) Somme des dotations aux amortissements, dépréciations et provisions de l'exercice</t>
  </si>
  <si>
    <t>ACTIF HORS EXPLOITATION</t>
  </si>
  <si>
    <t>Produits constatés d'avance (4)</t>
  </si>
  <si>
    <t>(4) relatifs à l'exploitation</t>
  </si>
  <si>
    <t>Ecarts de conversion Actif (6)</t>
  </si>
  <si>
    <t>(6) relatifs à dettes fournisseurs d'ABS</t>
  </si>
  <si>
    <t>(5) à caractère hors exploitation</t>
  </si>
  <si>
    <t>(5) à caractère d'exploitation</t>
  </si>
  <si>
    <t>(4) hors exploitation</t>
  </si>
  <si>
    <t>RESULTAT DE L'EXERCICE N+1</t>
  </si>
  <si>
    <t>(2) VCEA = Diminutions d'immobilisations (sauf prêts) - Diminutions d'Amortissements</t>
  </si>
  <si>
    <t>Exercice : N + 1</t>
  </si>
  <si>
    <t>RESSOURCES STABLES (1)</t>
  </si>
  <si>
    <t>PASSIF HORS EXPLOITATION (2)</t>
  </si>
  <si>
    <t>(2) dont Intérêts Courus Non Echus sur emprunts</t>
  </si>
  <si>
    <t>(1) après déduction des Intérêts Courus Non Echus sur emprunts</t>
  </si>
  <si>
    <t>PASSIF EXPLOITATION (3)</t>
  </si>
  <si>
    <t>(3) après déduction des écarts de conversion actif</t>
  </si>
  <si>
    <t>ACTIF EXPLOITATION (4)</t>
  </si>
  <si>
    <t>(4) après déduction des écarts de conversion paasif</t>
  </si>
  <si>
    <t>Remboursements des dettes financières (1)</t>
  </si>
  <si>
    <t>financières (2)</t>
  </si>
  <si>
    <t>(1) Variations des emprunts entre les 2 exercices après déduction des Intérêts Courus Non Echus et Concours Bancaires Courants</t>
  </si>
  <si>
    <t>Charges constatées d'avance (5)</t>
  </si>
  <si>
    <t>Autres immobilisations incorporelles</t>
  </si>
  <si>
    <t>Titres immobilisés de l'activité de portefeuille</t>
  </si>
  <si>
    <t>Stocks de Produits Intermédiaires et Finis</t>
  </si>
  <si>
    <t>Emprunts auprès éts de crédit (1) (2)</t>
  </si>
  <si>
    <t>SA BROCHET - BILAN au 31/12/N (après répartition des bénéfices) en K€</t>
  </si>
  <si>
    <t>Avances acomptes / immo. incorporelles</t>
  </si>
  <si>
    <t>Avances acomptes / immo. corporelles</t>
  </si>
  <si>
    <t xml:space="preserve">(1) Dont concours bancaires courants et </t>
  </si>
  <si>
    <t>soldes créditeurs de banques</t>
  </si>
  <si>
    <t>SA BROCHET - ANNEXE</t>
  </si>
  <si>
    <t>SA BROCHET - CAPACITE D'AUTOFINANCEMENT  DE L'EXERCICE N + 1</t>
  </si>
  <si>
    <t>Méthode additive ou ascendante
à partir du résultat de l'exercice au passif du bilan</t>
  </si>
  <si>
    <t>SA BROCHET - BILANS FONCTIONNELS</t>
  </si>
  <si>
    <t>SA BROCHET - ANALYSE DU BILAN FONCTIONNEL</t>
  </si>
  <si>
    <t xml:space="preserve">Variations </t>
  </si>
  <si>
    <t>Vérifications                              FRNG = BFRE + BFRHE + TN</t>
  </si>
  <si>
    <t>SA BROCHET - TABLEAU DE FINANCEMENT DE L'EXERCICE N + 1 - Partie 1</t>
  </si>
  <si>
    <t>Acquisitions d'éléments de l'actif immobilisé :</t>
  </si>
  <si>
    <t xml:space="preserve">   Immobilisations incorporelles</t>
  </si>
  <si>
    <t xml:space="preserve">   Immobilisations corporelles</t>
  </si>
  <si>
    <t xml:space="preserve">   Immobilisations financières</t>
  </si>
  <si>
    <t xml:space="preserve">Variation du fonds de roulement net global
(ressource nette) </t>
  </si>
  <si>
    <t>Variation du fonds de roulement net global
(emploi net)</t>
  </si>
  <si>
    <t>(2) Dont diminution de prêts (annexe) : remboursements reçus sur des prêts accordés par l'entreprise</t>
  </si>
  <si>
    <t>SA BROCHET - TABLEAU DE FINANCEMENT DE L'EXERCICE : N + 1 - Partie 2</t>
  </si>
  <si>
    <t>Besoins
1</t>
  </si>
  <si>
    <t>Dégagements
2</t>
  </si>
  <si>
    <t>Solde
(2)-(1)</t>
  </si>
  <si>
    <t>C - Variation nette "Trésorerie"</t>
  </si>
  <si>
    <t>A - Variation nette "Exploitation"</t>
  </si>
  <si>
    <t>B - Variation nette "Hors Exploitation"</t>
  </si>
  <si>
    <t>SA BROCHET - BILAN au 31/12/N+1 (après répartition des bénéfices) en K€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</si>
</sst>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sz val="8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9">
    <xf numFmtId="0" fontId="0" fillId="0" borderId="0" xfId="0"/>
    <xf numFmtId="0" fontId="2" fillId="0" borderId="0" xfId="0" applyFont="1" applyFill="1"/>
    <xf numFmtId="4" fontId="2" fillId="0" borderId="0" xfId="0" applyNumberFormat="1" applyFont="1" applyFill="1"/>
    <xf numFmtId="0" fontId="2" fillId="0" borderId="0" xfId="0" applyFont="1" applyFill="1" applyBorder="1"/>
    <xf numFmtId="4" fontId="2" fillId="0" borderId="17" xfId="0" applyNumberFormat="1" applyFont="1" applyFill="1" applyBorder="1" applyAlignment="1">
      <alignment horizontal="right"/>
    </xf>
    <xf numFmtId="4" fontId="2" fillId="0" borderId="17" xfId="0" applyNumberFormat="1" applyFont="1" applyFill="1" applyBorder="1"/>
    <xf numFmtId="0" fontId="2" fillId="0" borderId="0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2" fillId="0" borderId="37" xfId="0" applyFont="1" applyFill="1" applyBorder="1"/>
    <xf numFmtId="4" fontId="2" fillId="0" borderId="37" xfId="0" applyNumberFormat="1" applyFont="1" applyFill="1" applyBorder="1" applyAlignment="1">
      <alignment horizontal="right"/>
    </xf>
    <xf numFmtId="4" fontId="2" fillId="0" borderId="37" xfId="0" applyNumberFormat="1" applyFont="1" applyFill="1" applyBorder="1"/>
    <xf numFmtId="0" fontId="2" fillId="0" borderId="25" xfId="0" applyFont="1" applyFill="1" applyBorder="1"/>
    <xf numFmtId="4" fontId="2" fillId="0" borderId="25" xfId="0" applyNumberFormat="1" applyFont="1" applyFill="1" applyBorder="1" applyAlignment="1">
      <alignment horizontal="right"/>
    </xf>
    <xf numFmtId="4" fontId="2" fillId="0" borderId="25" xfId="0" applyNumberFormat="1" applyFont="1" applyFill="1" applyBorder="1"/>
    <xf numFmtId="0" fontId="2" fillId="0" borderId="37" xfId="0" applyFont="1" applyFill="1" applyBorder="1" applyAlignment="1"/>
    <xf numFmtId="0" fontId="3" fillId="0" borderId="25" xfId="0" applyFont="1" applyFill="1" applyBorder="1" applyAlignment="1">
      <alignment horizontal="center"/>
    </xf>
    <xf numFmtId="0" fontId="3" fillId="0" borderId="25" xfId="0" applyFont="1" applyFill="1" applyBorder="1"/>
    <xf numFmtId="4" fontId="3" fillId="0" borderId="1" xfId="0" applyNumberFormat="1" applyFont="1" applyFill="1" applyBorder="1" applyAlignment="1">
      <alignment horizontal="right"/>
    </xf>
    <xf numFmtId="2" fontId="2" fillId="0" borderId="37" xfId="0" applyNumberFormat="1" applyFont="1" applyFill="1" applyBorder="1"/>
    <xf numFmtId="0" fontId="3" fillId="0" borderId="37" xfId="0" applyFont="1" applyFill="1" applyBorder="1" applyAlignment="1">
      <alignment horizontal="right"/>
    </xf>
    <xf numFmtId="0" fontId="2" fillId="0" borderId="37" xfId="0" applyFont="1" applyFill="1" applyBorder="1" applyAlignment="1">
      <alignment horizontal="right"/>
    </xf>
    <xf numFmtId="4" fontId="3" fillId="0" borderId="25" xfId="0" applyNumberFormat="1" applyFont="1" applyFill="1" applyBorder="1" applyAlignment="1">
      <alignment horizontal="right"/>
    </xf>
    <xf numFmtId="0" fontId="2" fillId="0" borderId="37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4" fontId="3" fillId="0" borderId="30" xfId="0" applyNumberFormat="1" applyFont="1" applyFill="1" applyBorder="1" applyAlignment="1">
      <alignment horizontal="right"/>
    </xf>
    <xf numFmtId="4" fontId="2" fillId="0" borderId="18" xfId="0" applyNumberFormat="1" applyFont="1" applyFill="1" applyBorder="1" applyAlignment="1">
      <alignment horizontal="right"/>
    </xf>
    <xf numFmtId="4" fontId="2" fillId="0" borderId="29" xfId="0" applyNumberFormat="1" applyFont="1" applyFill="1" applyBorder="1" applyAlignment="1">
      <alignment horizontal="right"/>
    </xf>
    <xf numFmtId="4" fontId="3" fillId="0" borderId="39" xfId="0" applyNumberFormat="1" applyFont="1" applyFill="1" applyBorder="1" applyAlignment="1">
      <alignment horizontal="right"/>
    </xf>
    <xf numFmtId="4" fontId="2" fillId="0" borderId="27" xfId="0" applyNumberFormat="1" applyFont="1" applyFill="1" applyBorder="1" applyAlignment="1">
      <alignment horizontal="right"/>
    </xf>
    <xf numFmtId="4" fontId="2" fillId="0" borderId="36" xfId="0" applyNumberFormat="1" applyFont="1" applyFill="1" applyBorder="1" applyAlignment="1">
      <alignment horizontal="right"/>
    </xf>
    <xf numFmtId="4" fontId="3" fillId="0" borderId="17" xfId="0" applyNumberFormat="1" applyFont="1" applyFill="1" applyBorder="1" applyAlignment="1">
      <alignment horizontal="right"/>
    </xf>
    <xf numFmtId="0" fontId="3" fillId="4" borderId="1" xfId="0" applyFont="1" applyFill="1" applyBorder="1" applyAlignment="1">
      <alignment horizontal="right"/>
    </xf>
    <xf numFmtId="0" fontId="3" fillId="3" borderId="40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/>
    </xf>
    <xf numFmtId="0" fontId="3" fillId="0" borderId="41" xfId="0" applyFont="1" applyFill="1" applyBorder="1"/>
    <xf numFmtId="0" fontId="2" fillId="0" borderId="42" xfId="0" applyFont="1" applyFill="1" applyBorder="1"/>
    <xf numFmtId="0" fontId="2" fillId="0" borderId="43" xfId="0" applyFont="1" applyFill="1" applyBorder="1"/>
    <xf numFmtId="4" fontId="2" fillId="0" borderId="43" xfId="0" applyNumberFormat="1" applyFont="1" applyFill="1" applyBorder="1"/>
    <xf numFmtId="4" fontId="2" fillId="0" borderId="43" xfId="0" applyNumberFormat="1" applyFont="1" applyFill="1" applyBorder="1" applyAlignment="1">
      <alignment horizontal="right"/>
    </xf>
    <xf numFmtId="4" fontId="2" fillId="0" borderId="44" xfId="0" applyNumberFormat="1" applyFont="1" applyFill="1" applyBorder="1" applyAlignment="1">
      <alignment horizontal="right"/>
    </xf>
    <xf numFmtId="4" fontId="3" fillId="0" borderId="45" xfId="0" applyNumberFormat="1" applyFont="1" applyFill="1" applyBorder="1" applyAlignment="1">
      <alignment horizontal="right"/>
    </xf>
    <xf numFmtId="4" fontId="2" fillId="0" borderId="41" xfId="0" applyNumberFormat="1" applyFont="1" applyFill="1" applyBorder="1" applyAlignment="1">
      <alignment horizontal="right"/>
    </xf>
    <xf numFmtId="4" fontId="3" fillId="0" borderId="45" xfId="0" applyNumberFormat="1" applyFont="1" applyFill="1" applyBorder="1"/>
    <xf numFmtId="4" fontId="2" fillId="0" borderId="44" xfId="0" applyNumberFormat="1" applyFont="1" applyFill="1" applyBorder="1"/>
    <xf numFmtId="4" fontId="2" fillId="0" borderId="41" xfId="0" applyNumberFormat="1" applyFont="1" applyFill="1" applyBorder="1"/>
    <xf numFmtId="0" fontId="3" fillId="4" borderId="4" xfId="0" applyFont="1" applyFill="1" applyBorder="1" applyAlignment="1">
      <alignment horizontal="right"/>
    </xf>
    <xf numFmtId="4" fontId="3" fillId="0" borderId="41" xfId="0" applyNumberFormat="1" applyFont="1" applyFill="1" applyBorder="1" applyAlignment="1">
      <alignment horizontal="right"/>
    </xf>
    <xf numFmtId="4" fontId="3" fillId="0" borderId="41" xfId="0" applyNumberFormat="1" applyFont="1" applyFill="1" applyBorder="1"/>
    <xf numFmtId="0" fontId="2" fillId="0" borderId="42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2" fillId="0" borderId="7" xfId="0" applyFont="1" applyFill="1" applyBorder="1"/>
    <xf numFmtId="0" fontId="2" fillId="0" borderId="8" xfId="0" applyFont="1" applyFill="1" applyBorder="1"/>
    <xf numFmtId="0" fontId="2" fillId="0" borderId="46" xfId="0" applyFont="1" applyFill="1" applyBorder="1"/>
    <xf numFmtId="0" fontId="3" fillId="3" borderId="47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4" fontId="3" fillId="0" borderId="43" xfId="0" applyNumberFormat="1" applyFont="1" applyFill="1" applyBorder="1"/>
    <xf numFmtId="0" fontId="2" fillId="0" borderId="31" xfId="0" applyFont="1" applyFill="1" applyBorder="1"/>
    <xf numFmtId="0" fontId="2" fillId="0" borderId="0" xfId="0" applyFont="1" applyFill="1" applyBorder="1" applyAlignment="1">
      <alignment horizontal="right"/>
    </xf>
    <xf numFmtId="4" fontId="2" fillId="0" borderId="0" xfId="0" applyNumberFormat="1" applyFont="1" applyFill="1" applyBorder="1"/>
    <xf numFmtId="2" fontId="2" fillId="0" borderId="0" xfId="0" applyNumberFormat="1" applyFont="1" applyFill="1"/>
    <xf numFmtId="4" fontId="3" fillId="0" borderId="8" xfId="0" applyNumberFormat="1" applyFont="1" applyFill="1" applyBorder="1"/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0" fontId="2" fillId="0" borderId="2" xfId="0" applyFont="1" applyFill="1" applyBorder="1"/>
    <xf numFmtId="4" fontId="2" fillId="0" borderId="3" xfId="0" applyNumberFormat="1" applyFont="1" applyFill="1" applyBorder="1"/>
    <xf numFmtId="0" fontId="2" fillId="0" borderId="3" xfId="0" applyFont="1" applyFill="1" applyBorder="1"/>
    <xf numFmtId="0" fontId="2" fillId="0" borderId="35" xfId="0" applyFont="1" applyFill="1" applyBorder="1"/>
    <xf numFmtId="0" fontId="2" fillId="0" borderId="15" xfId="0" applyFont="1" applyFill="1" applyBorder="1"/>
    <xf numFmtId="0" fontId="2" fillId="0" borderId="50" xfId="0" applyFont="1" applyFill="1" applyBorder="1"/>
    <xf numFmtId="0" fontId="2" fillId="0" borderId="26" xfId="0" applyFont="1" applyFill="1" applyBorder="1"/>
    <xf numFmtId="0" fontId="2" fillId="0" borderId="20" xfId="0" applyFont="1" applyFill="1" applyBorder="1"/>
    <xf numFmtId="2" fontId="2" fillId="0" borderId="20" xfId="0" applyNumberFormat="1" applyFont="1" applyFill="1" applyBorder="1"/>
    <xf numFmtId="0" fontId="2" fillId="0" borderId="21" xfId="0" applyFont="1" applyFill="1" applyBorder="1"/>
    <xf numFmtId="0" fontId="3" fillId="3" borderId="47" xfId="0" applyFont="1" applyFill="1" applyBorder="1" applyAlignment="1">
      <alignment horizontal="center" vertical="center" wrapText="1" shrinkToFit="1"/>
    </xf>
    <xf numFmtId="0" fontId="3" fillId="3" borderId="38" xfId="0" applyFont="1" applyFill="1" applyBorder="1" applyAlignment="1">
      <alignment horizontal="center" vertical="center" wrapText="1" shrinkToFit="1"/>
    </xf>
    <xf numFmtId="0" fontId="3" fillId="3" borderId="48" xfId="0" applyFont="1" applyFill="1" applyBorder="1" applyAlignment="1">
      <alignment horizontal="center" vertical="center" wrapText="1" shrinkToFit="1"/>
    </xf>
    <xf numFmtId="0" fontId="2" fillId="0" borderId="31" xfId="0" applyFont="1" applyFill="1" applyBorder="1" applyAlignment="1">
      <alignment horizontal="center"/>
    </xf>
    <xf numFmtId="0" fontId="2" fillId="0" borderId="41" xfId="0" applyFont="1" applyFill="1" applyBorder="1"/>
    <xf numFmtId="0" fontId="2" fillId="0" borderId="42" xfId="0" applyFont="1" applyFill="1" applyBorder="1" applyAlignment="1">
      <alignment horizontal="center"/>
    </xf>
    <xf numFmtId="0" fontId="2" fillId="0" borderId="32" xfId="0" applyFont="1" applyFill="1" applyBorder="1"/>
    <xf numFmtId="0" fontId="3" fillId="4" borderId="19" xfId="0" applyFont="1" applyFill="1" applyBorder="1" applyAlignment="1">
      <alignment horizontal="center"/>
    </xf>
    <xf numFmtId="4" fontId="3" fillId="0" borderId="51" xfId="0" applyNumberFormat="1" applyFont="1" applyFill="1" applyBorder="1"/>
    <xf numFmtId="4" fontId="3" fillId="0" borderId="52" xfId="0" applyNumberFormat="1" applyFont="1" applyFill="1" applyBorder="1"/>
    <xf numFmtId="0" fontId="3" fillId="3" borderId="40" xfId="0" applyFont="1" applyFill="1" applyBorder="1" applyAlignment="1">
      <alignment horizontal="center" vertical="center" wrapText="1" shrinkToFit="1"/>
    </xf>
    <xf numFmtId="0" fontId="3" fillId="3" borderId="33" xfId="0" applyFont="1" applyFill="1" applyBorder="1" applyAlignment="1">
      <alignment horizontal="center" vertical="center" wrapText="1" shrinkToFit="1"/>
    </xf>
    <xf numFmtId="0" fontId="3" fillId="3" borderId="34" xfId="0" applyFont="1" applyFill="1" applyBorder="1" applyAlignment="1">
      <alignment horizontal="center" vertical="center" wrapText="1" shrinkToFit="1"/>
    </xf>
    <xf numFmtId="4" fontId="3" fillId="0" borderId="52" xfId="0" applyNumberFormat="1" applyFont="1" applyFill="1" applyBorder="1" applyAlignment="1">
      <alignment horizontal="right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" fontId="2" fillId="0" borderId="25" xfId="0" applyNumberFormat="1" applyFont="1" applyFill="1" applyBorder="1" applyAlignment="1">
      <alignment vertical="center"/>
    </xf>
    <xf numFmtId="4" fontId="2" fillId="0" borderId="37" xfId="0" applyNumberFormat="1" applyFont="1" applyFill="1" applyBorder="1" applyAlignment="1">
      <alignment vertical="center"/>
    </xf>
    <xf numFmtId="4" fontId="2" fillId="0" borderId="17" xfId="0" applyNumberFormat="1" applyFont="1" applyFill="1" applyBorder="1" applyAlignment="1">
      <alignment vertical="center"/>
    </xf>
    <xf numFmtId="4" fontId="2" fillId="0" borderId="39" xfId="0" applyNumberFormat="1" applyFont="1" applyFill="1" applyBorder="1" applyAlignment="1">
      <alignment vertical="center"/>
    </xf>
    <xf numFmtId="4" fontId="2" fillId="0" borderId="27" xfId="0" applyNumberFormat="1" applyFont="1" applyFill="1" applyBorder="1" applyAlignment="1">
      <alignment vertical="center"/>
    </xf>
    <xf numFmtId="0" fontId="3" fillId="3" borderId="25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vertical="center"/>
    </xf>
    <xf numFmtId="4" fontId="3" fillId="0" borderId="25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vertical="center"/>
    </xf>
    <xf numFmtId="0" fontId="2" fillId="0" borderId="37" xfId="0" applyFont="1" applyFill="1" applyBorder="1" applyAlignment="1">
      <alignment vertical="center"/>
    </xf>
    <xf numFmtId="0" fontId="3" fillId="3" borderId="40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vertical="center"/>
    </xf>
    <xf numFmtId="4" fontId="2" fillId="0" borderId="41" xfId="0" applyNumberFormat="1" applyFont="1" applyFill="1" applyBorder="1" applyAlignment="1">
      <alignment vertical="center"/>
    </xf>
    <xf numFmtId="0" fontId="2" fillId="0" borderId="42" xfId="0" applyFont="1" applyFill="1" applyBorder="1" applyAlignment="1">
      <alignment vertical="center"/>
    </xf>
    <xf numFmtId="4" fontId="2" fillId="0" borderId="43" xfId="0" applyNumberFormat="1" applyFont="1" applyFill="1" applyBorder="1" applyAlignment="1">
      <alignment vertical="center"/>
    </xf>
    <xf numFmtId="0" fontId="3" fillId="0" borderId="42" xfId="0" applyFont="1" applyFill="1" applyBorder="1" applyAlignment="1">
      <alignment horizontal="right" vertical="center"/>
    </xf>
    <xf numFmtId="4" fontId="3" fillId="0" borderId="41" xfId="0" applyNumberFormat="1" applyFont="1" applyFill="1" applyBorder="1" applyAlignment="1">
      <alignment vertical="center"/>
    </xf>
    <xf numFmtId="0" fontId="3" fillId="0" borderId="32" xfId="0" applyFont="1" applyFill="1" applyBorder="1" applyAlignment="1">
      <alignment horizontal="right" vertical="center"/>
    </xf>
    <xf numFmtId="4" fontId="2" fillId="0" borderId="44" xfId="0" applyNumberFormat="1" applyFont="1" applyFill="1" applyBorder="1" applyAlignment="1">
      <alignment vertical="center"/>
    </xf>
    <xf numFmtId="0" fontId="3" fillId="4" borderId="19" xfId="0" applyFont="1" applyFill="1" applyBorder="1" applyAlignment="1">
      <alignment horizontal="center" vertical="center"/>
    </xf>
    <xf numFmtId="4" fontId="2" fillId="0" borderId="51" xfId="0" applyNumberFormat="1" applyFont="1" applyFill="1" applyBorder="1" applyAlignment="1">
      <alignment vertical="center"/>
    </xf>
    <xf numFmtId="4" fontId="3" fillId="0" borderId="52" xfId="0" applyNumberFormat="1" applyFont="1" applyFill="1" applyBorder="1" applyAlignment="1">
      <alignment vertical="center"/>
    </xf>
    <xf numFmtId="0" fontId="2" fillId="0" borderId="25" xfId="0" applyFont="1" applyFill="1" applyBorder="1" applyAlignment="1">
      <alignment horizontal="left" vertical="center"/>
    </xf>
    <xf numFmtId="0" fontId="2" fillId="0" borderId="37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/>
    </xf>
    <xf numFmtId="4" fontId="2" fillId="0" borderId="25" xfId="0" applyNumberFormat="1" applyFont="1" applyFill="1" applyBorder="1" applyAlignment="1">
      <alignment horizontal="right" vertical="center"/>
    </xf>
    <xf numFmtId="4" fontId="2" fillId="0" borderId="37" xfId="0" applyNumberFormat="1" applyFont="1" applyFill="1" applyBorder="1" applyAlignment="1">
      <alignment horizontal="right" vertical="center"/>
    </xf>
    <xf numFmtId="4" fontId="2" fillId="0" borderId="17" xfId="0" applyNumberFormat="1" applyFont="1" applyFill="1" applyBorder="1" applyAlignment="1">
      <alignment horizontal="right" vertical="center"/>
    </xf>
    <xf numFmtId="0" fontId="2" fillId="0" borderId="31" xfId="0" applyFont="1" applyFill="1" applyBorder="1" applyAlignment="1">
      <alignment horizontal="left" vertical="center"/>
    </xf>
    <xf numFmtId="4" fontId="2" fillId="0" borderId="41" xfId="0" applyNumberFormat="1" applyFont="1" applyFill="1" applyBorder="1" applyAlignment="1">
      <alignment horizontal="right" vertical="center"/>
    </xf>
    <xf numFmtId="0" fontId="2" fillId="0" borderId="42" xfId="0" applyFont="1" applyFill="1" applyBorder="1" applyAlignment="1">
      <alignment horizontal="left" vertical="center"/>
    </xf>
    <xf numFmtId="4" fontId="2" fillId="0" borderId="43" xfId="0" applyNumberFormat="1" applyFont="1" applyFill="1" applyBorder="1" applyAlignment="1">
      <alignment horizontal="right" vertical="center"/>
    </xf>
    <xf numFmtId="0" fontId="2" fillId="0" borderId="32" xfId="0" applyFont="1" applyFill="1" applyBorder="1" applyAlignment="1">
      <alignment horizontal="left" vertical="center"/>
    </xf>
    <xf numFmtId="4" fontId="2" fillId="0" borderId="44" xfId="0" applyNumberFormat="1" applyFont="1" applyFill="1" applyBorder="1" applyAlignment="1">
      <alignment horizontal="right" vertical="center"/>
    </xf>
    <xf numFmtId="4" fontId="3" fillId="0" borderId="51" xfId="0" applyNumberFormat="1" applyFont="1" applyFill="1" applyBorder="1" applyAlignment="1">
      <alignment horizontal="right" vertical="center"/>
    </xf>
    <xf numFmtId="4" fontId="3" fillId="0" borderId="52" xfId="0" applyNumberFormat="1" applyFont="1" applyFill="1" applyBorder="1" applyAlignment="1">
      <alignment horizontal="right" vertical="center"/>
    </xf>
    <xf numFmtId="4" fontId="2" fillId="0" borderId="20" xfId="0" applyNumberFormat="1" applyFont="1" applyFill="1" applyBorder="1"/>
    <xf numFmtId="0" fontId="3" fillId="4" borderId="51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vertical="center"/>
    </xf>
    <xf numFmtId="0" fontId="2" fillId="0" borderId="36" xfId="0" applyFont="1" applyFill="1" applyBorder="1" applyAlignment="1">
      <alignment vertical="center"/>
    </xf>
    <xf numFmtId="0" fontId="3" fillId="4" borderId="49" xfId="0" applyFont="1" applyFill="1" applyBorder="1" applyAlignment="1">
      <alignment horizontal="left" vertical="center" wrapText="1"/>
    </xf>
    <xf numFmtId="0" fontId="3" fillId="4" borderId="39" xfId="0" applyFont="1" applyFill="1" applyBorder="1" applyAlignment="1">
      <alignment horizontal="left" vertical="center"/>
    </xf>
    <xf numFmtId="0" fontId="3" fillId="4" borderId="39" xfId="0" applyFont="1" applyFill="1" applyBorder="1" applyAlignment="1">
      <alignment horizontal="left" vertical="center" wrapText="1"/>
    </xf>
    <xf numFmtId="0" fontId="3" fillId="4" borderId="49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2" fillId="0" borderId="1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4" fontId="3" fillId="0" borderId="45" xfId="0" applyNumberFormat="1" applyFont="1" applyFill="1" applyBorder="1" applyAlignment="1">
      <alignment vertical="center"/>
    </xf>
    <xf numFmtId="0" fontId="3" fillId="0" borderId="26" xfId="0" applyFont="1" applyFill="1" applyBorder="1" applyAlignment="1">
      <alignment horizontal="center"/>
    </xf>
    <xf numFmtId="0" fontId="3" fillId="0" borderId="54" xfId="0" applyFont="1" applyFill="1" applyBorder="1" applyAlignment="1">
      <alignment horizontal="right"/>
    </xf>
    <xf numFmtId="4" fontId="3" fillId="0" borderId="46" xfId="0" applyNumberFormat="1" applyFont="1" applyFill="1" applyBorder="1"/>
    <xf numFmtId="0" fontId="2" fillId="0" borderId="17" xfId="0" applyFont="1" applyFill="1" applyBorder="1" applyAlignment="1">
      <alignment vertical="center"/>
    </xf>
    <xf numFmtId="0" fontId="3" fillId="0" borderId="25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vertical="center"/>
    </xf>
    <xf numFmtId="0" fontId="2" fillId="0" borderId="42" xfId="0" applyFont="1" applyFill="1" applyBorder="1" applyAlignment="1">
      <alignment vertical="center" wrapText="1"/>
    </xf>
    <xf numFmtId="0" fontId="2" fillId="0" borderId="32" xfId="0" applyFont="1" applyFill="1" applyBorder="1" applyAlignment="1">
      <alignment vertical="center"/>
    </xf>
    <xf numFmtId="0" fontId="3" fillId="0" borderId="31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4" fontId="2" fillId="0" borderId="37" xfId="0" applyNumberFormat="1" applyFont="1" applyFill="1" applyBorder="1" applyAlignment="1"/>
    <xf numFmtId="0" fontId="3" fillId="0" borderId="0" xfId="0" applyFont="1" applyFill="1" applyAlignment="1">
      <alignment vertical="center"/>
    </xf>
    <xf numFmtId="4" fontId="2" fillId="0" borderId="17" xfId="0" applyNumberFormat="1" applyFont="1" applyFill="1" applyBorder="1" applyAlignment="1"/>
    <xf numFmtId="0" fontId="3" fillId="3" borderId="41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vertical="center"/>
    </xf>
    <xf numFmtId="0" fontId="2" fillId="4" borderId="43" xfId="0" applyFont="1" applyFill="1" applyBorder="1" applyAlignment="1">
      <alignment vertical="center"/>
    </xf>
    <xf numFmtId="0" fontId="3" fillId="4" borderId="44" xfId="0" applyFont="1" applyFill="1" applyBorder="1" applyAlignment="1">
      <alignment vertical="center"/>
    </xf>
    <xf numFmtId="4" fontId="3" fillId="0" borderId="9" xfId="0" applyNumberFormat="1" applyFont="1" applyFill="1" applyBorder="1" applyAlignment="1">
      <alignment vertical="center"/>
    </xf>
    <xf numFmtId="4" fontId="2" fillId="4" borderId="41" xfId="0" applyNumberFormat="1" applyFont="1" applyFill="1" applyBorder="1" applyAlignment="1">
      <alignment vertical="center"/>
    </xf>
    <xf numFmtId="4" fontId="2" fillId="4" borderId="43" xfId="0" applyNumberFormat="1" applyFont="1" applyFill="1" applyBorder="1" applyAlignment="1">
      <alignment vertical="center"/>
    </xf>
    <xf numFmtId="4" fontId="3" fillId="4" borderId="44" xfId="0" applyNumberFormat="1" applyFont="1" applyFill="1" applyBorder="1" applyAlignment="1">
      <alignment vertical="center"/>
    </xf>
    <xf numFmtId="4" fontId="3" fillId="0" borderId="43" xfId="0" applyNumberFormat="1" applyFont="1" applyFill="1" applyBorder="1" applyAlignment="1">
      <alignment vertical="center"/>
    </xf>
    <xf numFmtId="4" fontId="3" fillId="0" borderId="46" xfId="0" applyNumberFormat="1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5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5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 wrapText="1"/>
    </xf>
    <xf numFmtId="0" fontId="3" fillId="4" borderId="49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/>
    </xf>
    <xf numFmtId="0" fontId="2" fillId="0" borderId="24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2" fillId="0" borderId="26" xfId="0" applyFont="1" applyFill="1" applyBorder="1" applyAlignment="1">
      <alignment horizontal="left"/>
    </xf>
    <xf numFmtId="0" fontId="2" fillId="0" borderId="20" xfId="0" applyFont="1" applyFill="1" applyBorder="1" applyAlignment="1">
      <alignment horizontal="left"/>
    </xf>
    <xf numFmtId="0" fontId="2" fillId="0" borderId="21" xfId="0" applyFont="1" applyFill="1" applyBorder="1" applyAlignment="1">
      <alignment horizontal="left"/>
    </xf>
    <xf numFmtId="0" fontId="3" fillId="0" borderId="1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49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51"/>
  <sheetViews>
    <sheetView showGridLines="0" tabSelected="1" workbookViewId="0">
      <selection activeCell="B2" sqref="B2:G2"/>
    </sheetView>
  </sheetViews>
  <sheetFormatPr baseColWidth="10" defaultRowHeight="15.75"/>
  <cols>
    <col min="1" max="1" width="3.7109375" style="1" customWidth="1"/>
    <col min="2" max="2" width="40.7109375" style="1" customWidth="1"/>
    <col min="3" max="5" width="12.7109375" style="1" customWidth="1"/>
    <col min="6" max="6" width="40.7109375" style="1" customWidth="1"/>
    <col min="7" max="7" width="12.7109375" style="1" customWidth="1"/>
    <col min="8" max="16384" width="11.42578125" style="1"/>
  </cols>
  <sheetData>
    <row r="1" spans="2:7" ht="16.5" thickBot="1"/>
    <row r="2" spans="2:7" ht="16.5" thickBot="1">
      <c r="B2" s="176" t="s">
        <v>207</v>
      </c>
      <c r="C2" s="177"/>
      <c r="D2" s="177"/>
      <c r="E2" s="177"/>
      <c r="F2" s="177"/>
      <c r="G2" s="178"/>
    </row>
    <row r="3" spans="2:7" s="8" customFormat="1">
      <c r="B3" s="33" t="s">
        <v>17</v>
      </c>
      <c r="C3" s="34" t="s">
        <v>18</v>
      </c>
      <c r="D3" s="34" t="s">
        <v>19</v>
      </c>
      <c r="E3" s="34" t="s">
        <v>20</v>
      </c>
      <c r="F3" s="34" t="s">
        <v>21</v>
      </c>
      <c r="G3" s="35" t="s">
        <v>0</v>
      </c>
    </row>
    <row r="4" spans="2:7" s="8" customFormat="1">
      <c r="B4" s="36" t="s">
        <v>22</v>
      </c>
      <c r="C4" s="17"/>
      <c r="D4" s="17"/>
      <c r="E4" s="17"/>
      <c r="F4" s="16" t="s">
        <v>23</v>
      </c>
      <c r="G4" s="37"/>
    </row>
    <row r="5" spans="2:7">
      <c r="B5" s="38" t="s">
        <v>45</v>
      </c>
      <c r="C5" s="9"/>
      <c r="D5" s="9"/>
      <c r="E5" s="19"/>
      <c r="F5" s="9"/>
      <c r="G5" s="39"/>
    </row>
    <row r="6" spans="2:7">
      <c r="B6" s="38" t="s">
        <v>107</v>
      </c>
      <c r="C6" s="11">
        <v>54</v>
      </c>
      <c r="D6" s="11">
        <v>54</v>
      </c>
      <c r="E6" s="11">
        <f>C6-D6</f>
        <v>0</v>
      </c>
      <c r="F6" s="9" t="s">
        <v>24</v>
      </c>
      <c r="G6" s="40">
        <v>186000</v>
      </c>
    </row>
    <row r="7" spans="2:7">
      <c r="B7" s="38" t="s">
        <v>108</v>
      </c>
      <c r="C7" s="11">
        <v>215</v>
      </c>
      <c r="D7" s="11">
        <v>118</v>
      </c>
      <c r="E7" s="11">
        <f>C7-D7</f>
        <v>97</v>
      </c>
      <c r="F7" s="9" t="s">
        <v>26</v>
      </c>
      <c r="G7" s="40"/>
    </row>
    <row r="8" spans="2:7">
      <c r="B8" s="38" t="s">
        <v>111</v>
      </c>
      <c r="C8" s="10">
        <v>1120</v>
      </c>
      <c r="D8" s="10">
        <v>540</v>
      </c>
      <c r="E8" s="11">
        <f>C8-D8</f>
        <v>580</v>
      </c>
      <c r="F8" s="9"/>
      <c r="G8" s="41"/>
    </row>
    <row r="9" spans="2:7">
      <c r="B9" s="38" t="s">
        <v>109</v>
      </c>
      <c r="C9" s="10"/>
      <c r="D9" s="10"/>
      <c r="E9" s="11"/>
      <c r="F9" s="9" t="s">
        <v>28</v>
      </c>
      <c r="G9" s="41">
        <v>15000</v>
      </c>
    </row>
    <row r="10" spans="2:7">
      <c r="B10" s="38" t="s">
        <v>203</v>
      </c>
      <c r="C10" s="10"/>
      <c r="D10" s="10"/>
      <c r="E10" s="11"/>
      <c r="F10" s="9" t="s">
        <v>30</v>
      </c>
      <c r="G10" s="41">
        <v>190320</v>
      </c>
    </row>
    <row r="11" spans="2:7">
      <c r="B11" s="38" t="s">
        <v>110</v>
      </c>
      <c r="C11" s="10"/>
      <c r="D11" s="10"/>
      <c r="E11" s="11"/>
      <c r="F11" s="9" t="s">
        <v>124</v>
      </c>
      <c r="G11" s="41"/>
    </row>
    <row r="12" spans="2:7">
      <c r="B12" s="38" t="s">
        <v>208</v>
      </c>
      <c r="C12" s="10"/>
      <c r="D12" s="10"/>
      <c r="E12" s="11"/>
      <c r="F12" s="9" t="s">
        <v>125</v>
      </c>
      <c r="G12" s="41"/>
    </row>
    <row r="13" spans="2:7">
      <c r="B13" s="38" t="s">
        <v>88</v>
      </c>
      <c r="C13" s="10"/>
      <c r="D13" s="10"/>
      <c r="E13" s="11"/>
      <c r="F13" s="9" t="s">
        <v>31</v>
      </c>
      <c r="G13" s="41">
        <v>10064</v>
      </c>
    </row>
    <row r="14" spans="2:7">
      <c r="B14" s="38" t="s">
        <v>25</v>
      </c>
      <c r="C14" s="10"/>
      <c r="D14" s="10"/>
      <c r="E14" s="11"/>
      <c r="F14" s="9"/>
      <c r="G14" s="42"/>
    </row>
    <row r="15" spans="2:7">
      <c r="B15" s="38" t="s">
        <v>27</v>
      </c>
      <c r="C15" s="10">
        <v>175600</v>
      </c>
      <c r="D15" s="10">
        <v>93480</v>
      </c>
      <c r="E15" s="11">
        <f>C15-D15</f>
        <v>82120</v>
      </c>
      <c r="F15" s="20" t="s">
        <v>138</v>
      </c>
      <c r="G15" s="43"/>
    </row>
    <row r="16" spans="2:7">
      <c r="B16" s="38" t="s">
        <v>29</v>
      </c>
      <c r="C16" s="10">
        <v>284574</v>
      </c>
      <c r="D16" s="10">
        <v>207312</v>
      </c>
      <c r="E16" s="11">
        <f>C16-D16</f>
        <v>77262</v>
      </c>
      <c r="F16" s="9"/>
      <c r="G16" s="44"/>
    </row>
    <row r="17" spans="2:7">
      <c r="B17" s="38" t="s">
        <v>143</v>
      </c>
      <c r="C17" s="10">
        <v>61615</v>
      </c>
      <c r="D17" s="10">
        <v>37818</v>
      </c>
      <c r="E17" s="11">
        <f>C17-D17</f>
        <v>23797</v>
      </c>
      <c r="F17" s="9" t="s">
        <v>126</v>
      </c>
      <c r="G17" s="41"/>
    </row>
    <row r="18" spans="2:7">
      <c r="B18" s="38" t="s">
        <v>112</v>
      </c>
      <c r="C18" s="10"/>
      <c r="D18" s="10"/>
      <c r="E18" s="11"/>
      <c r="F18" s="9" t="s">
        <v>44</v>
      </c>
      <c r="G18" s="41"/>
    </row>
    <row r="19" spans="2:7">
      <c r="B19" s="38" t="s">
        <v>209</v>
      </c>
      <c r="C19" s="10"/>
      <c r="D19" s="10"/>
      <c r="E19" s="11"/>
      <c r="F19" s="9"/>
      <c r="G19" s="41"/>
    </row>
    <row r="20" spans="2:7">
      <c r="B20" s="38" t="s">
        <v>90</v>
      </c>
      <c r="C20" s="10"/>
      <c r="D20" s="10"/>
      <c r="E20" s="11"/>
      <c r="F20" s="9"/>
      <c r="G20" s="41"/>
    </row>
    <row r="21" spans="2:7">
      <c r="B21" s="38" t="s">
        <v>115</v>
      </c>
      <c r="C21" s="10">
        <v>225312</v>
      </c>
      <c r="D21" s="10"/>
      <c r="E21" s="11">
        <f>C21-D21</f>
        <v>225312</v>
      </c>
      <c r="F21" s="20" t="s">
        <v>137</v>
      </c>
      <c r="G21" s="45">
        <f>SUM(G6:G19)</f>
        <v>401384</v>
      </c>
    </row>
    <row r="22" spans="2:7">
      <c r="B22" s="38" t="s">
        <v>116</v>
      </c>
      <c r="C22" s="10"/>
      <c r="D22" s="10"/>
      <c r="E22" s="11"/>
      <c r="F22" s="21"/>
      <c r="G22" s="40"/>
    </row>
    <row r="23" spans="2:7">
      <c r="B23" s="38" t="s">
        <v>204</v>
      </c>
      <c r="C23" s="10"/>
      <c r="D23" s="10"/>
      <c r="E23" s="11"/>
      <c r="F23" s="9"/>
      <c r="G23" s="46"/>
    </row>
    <row r="24" spans="2:7">
      <c r="B24" s="38" t="s">
        <v>113</v>
      </c>
      <c r="C24" s="10"/>
      <c r="D24" s="10"/>
      <c r="E24" s="11"/>
      <c r="F24" s="32" t="s">
        <v>14</v>
      </c>
      <c r="G24" s="43">
        <f>G21+G15</f>
        <v>401384</v>
      </c>
    </row>
    <row r="25" spans="2:7">
      <c r="B25" s="38" t="s">
        <v>32</v>
      </c>
      <c r="C25" s="10">
        <v>7016</v>
      </c>
      <c r="D25" s="10"/>
      <c r="E25" s="11">
        <f>C25-D25</f>
        <v>7016</v>
      </c>
      <c r="F25" s="9" t="s">
        <v>127</v>
      </c>
      <c r="G25" s="47">
        <v>192</v>
      </c>
    </row>
    <row r="26" spans="2:7">
      <c r="B26" s="38" t="s">
        <v>114</v>
      </c>
      <c r="C26" s="4"/>
      <c r="D26" s="4"/>
      <c r="E26" s="5"/>
      <c r="F26" s="9" t="s">
        <v>128</v>
      </c>
      <c r="G26" s="46"/>
    </row>
    <row r="27" spans="2:7">
      <c r="B27" s="48" t="s">
        <v>14</v>
      </c>
      <c r="C27" s="22">
        <f>SUM(C5:C26)</f>
        <v>755506</v>
      </c>
      <c r="D27" s="22">
        <f>SUM(D5:D26)</f>
        <v>339322</v>
      </c>
      <c r="E27" s="22">
        <f>SUM(E5:E26)</f>
        <v>416184</v>
      </c>
      <c r="F27" s="32" t="s">
        <v>15</v>
      </c>
      <c r="G27" s="49">
        <f>G25+G26</f>
        <v>192</v>
      </c>
    </row>
    <row r="28" spans="2:7" s="8" customFormat="1">
      <c r="B28" s="36" t="s">
        <v>33</v>
      </c>
      <c r="C28" s="25"/>
      <c r="D28" s="22"/>
      <c r="E28" s="28"/>
      <c r="F28" s="16" t="s">
        <v>35</v>
      </c>
      <c r="G28" s="50"/>
    </row>
    <row r="29" spans="2:7">
      <c r="B29" s="51" t="s">
        <v>121</v>
      </c>
      <c r="C29" s="26"/>
      <c r="D29" s="10"/>
      <c r="E29" s="29"/>
      <c r="F29" s="21"/>
      <c r="G29" s="41"/>
    </row>
    <row r="30" spans="2:7">
      <c r="B30" s="51" t="s">
        <v>117</v>
      </c>
      <c r="C30" s="26">
        <v>42115</v>
      </c>
      <c r="D30" s="10">
        <v>18342</v>
      </c>
      <c r="E30" s="29">
        <f>C30-D30</f>
        <v>23773</v>
      </c>
      <c r="F30" s="9" t="s">
        <v>129</v>
      </c>
      <c r="G30" s="41"/>
    </row>
    <row r="31" spans="2:7">
      <c r="B31" s="51" t="s">
        <v>118</v>
      </c>
      <c r="C31" s="26">
        <v>178328</v>
      </c>
      <c r="D31" s="10">
        <v>9088</v>
      </c>
      <c r="E31" s="29">
        <f t="shared" ref="E31:E44" si="0">C31-D31</f>
        <v>169240</v>
      </c>
      <c r="F31" s="9" t="s">
        <v>130</v>
      </c>
      <c r="G31" s="41"/>
    </row>
    <row r="32" spans="2:7">
      <c r="B32" s="51" t="s">
        <v>205</v>
      </c>
      <c r="C32" s="26">
        <v>86029</v>
      </c>
      <c r="D32" s="10">
        <v>16718</v>
      </c>
      <c r="E32" s="29">
        <f t="shared" si="0"/>
        <v>69311</v>
      </c>
      <c r="F32" s="9" t="s">
        <v>206</v>
      </c>
      <c r="G32" s="41">
        <v>308415</v>
      </c>
    </row>
    <row r="33" spans="2:9">
      <c r="B33" s="38" t="s">
        <v>34</v>
      </c>
      <c r="C33" s="26"/>
      <c r="D33" s="10"/>
      <c r="E33" s="29"/>
      <c r="F33" s="9" t="s">
        <v>131</v>
      </c>
      <c r="G33" s="41"/>
    </row>
    <row r="34" spans="2:9">
      <c r="B34" s="38" t="s">
        <v>119</v>
      </c>
      <c r="C34" s="26"/>
      <c r="D34" s="10"/>
      <c r="E34" s="29"/>
      <c r="F34" s="9" t="s">
        <v>36</v>
      </c>
      <c r="G34" s="41"/>
    </row>
    <row r="35" spans="2:9">
      <c r="B35" s="38" t="s">
        <v>120</v>
      </c>
      <c r="C35" s="26"/>
      <c r="D35" s="10"/>
      <c r="E35" s="29"/>
      <c r="F35" s="9" t="s">
        <v>132</v>
      </c>
      <c r="G35" s="41"/>
    </row>
    <row r="36" spans="2:9">
      <c r="B36" s="38" t="s">
        <v>151</v>
      </c>
      <c r="C36" s="26">
        <v>164510</v>
      </c>
      <c r="D36" s="10">
        <v>9668</v>
      </c>
      <c r="E36" s="29">
        <f t="shared" si="0"/>
        <v>154842</v>
      </c>
      <c r="F36" s="9" t="s">
        <v>38</v>
      </c>
      <c r="G36" s="41">
        <v>215606</v>
      </c>
    </row>
    <row r="37" spans="2:9">
      <c r="B37" s="38" t="s">
        <v>37</v>
      </c>
      <c r="C37" s="26"/>
      <c r="D37" s="10"/>
      <c r="E37" s="29"/>
      <c r="F37" s="23" t="s">
        <v>40</v>
      </c>
      <c r="G37" s="41">
        <v>52618</v>
      </c>
    </row>
    <row r="38" spans="2:9">
      <c r="B38" s="38" t="s">
        <v>165</v>
      </c>
      <c r="C38" s="26">
        <v>32101</v>
      </c>
      <c r="D38" s="10"/>
      <c r="E38" s="29">
        <f t="shared" si="0"/>
        <v>32101</v>
      </c>
      <c r="F38" s="23" t="s">
        <v>133</v>
      </c>
      <c r="G38" s="41"/>
    </row>
    <row r="39" spans="2:9">
      <c r="B39" s="38" t="s">
        <v>39</v>
      </c>
      <c r="C39" s="26"/>
      <c r="D39" s="10"/>
      <c r="E39" s="29"/>
      <c r="F39" s="9" t="s">
        <v>134</v>
      </c>
      <c r="G39" s="41"/>
    </row>
    <row r="40" spans="2:9">
      <c r="B40" s="38" t="s">
        <v>41</v>
      </c>
      <c r="C40" s="26">
        <v>126549</v>
      </c>
      <c r="D40" s="10"/>
      <c r="E40" s="29">
        <f t="shared" si="0"/>
        <v>126549</v>
      </c>
      <c r="F40" s="23" t="s">
        <v>42</v>
      </c>
      <c r="G40" s="41">
        <v>14800</v>
      </c>
    </row>
    <row r="41" spans="2:9">
      <c r="B41" s="38" t="s">
        <v>202</v>
      </c>
      <c r="C41" s="26">
        <v>2000</v>
      </c>
      <c r="D41" s="10"/>
      <c r="E41" s="29">
        <f t="shared" si="0"/>
        <v>2000</v>
      </c>
      <c r="F41" s="23" t="s">
        <v>135</v>
      </c>
      <c r="G41" s="41"/>
    </row>
    <row r="42" spans="2:9">
      <c r="B42" s="38" t="s">
        <v>122</v>
      </c>
      <c r="C42" s="26"/>
      <c r="D42" s="10"/>
      <c r="E42" s="29"/>
      <c r="F42" s="9" t="s">
        <v>172</v>
      </c>
      <c r="G42" s="39"/>
    </row>
    <row r="43" spans="2:9">
      <c r="B43" s="38" t="s">
        <v>123</v>
      </c>
      <c r="C43" s="26"/>
      <c r="D43" s="10"/>
      <c r="E43" s="29"/>
      <c r="F43" s="23" t="s">
        <v>181</v>
      </c>
      <c r="G43" s="41">
        <v>1467</v>
      </c>
      <c r="I43" s="2"/>
    </row>
    <row r="44" spans="2:9">
      <c r="B44" s="38" t="s">
        <v>183</v>
      </c>
      <c r="C44" s="27">
        <v>1800</v>
      </c>
      <c r="D44" s="4"/>
      <c r="E44" s="30">
        <f t="shared" si="0"/>
        <v>1800</v>
      </c>
      <c r="F44" s="9" t="s">
        <v>167</v>
      </c>
      <c r="G44" s="42">
        <v>1318</v>
      </c>
    </row>
    <row r="45" spans="2:9" s="8" customFormat="1">
      <c r="B45" s="48" t="s">
        <v>15</v>
      </c>
      <c r="C45" s="18">
        <f>SUM(C30:C44)</f>
        <v>633432</v>
      </c>
      <c r="D45" s="31">
        <f>SUM(D30:D44)</f>
        <v>53816</v>
      </c>
      <c r="E45" s="18">
        <f>SUM(E30:E44)</f>
        <v>579616</v>
      </c>
      <c r="F45" s="32" t="s">
        <v>16</v>
      </c>
      <c r="G45" s="43">
        <f>SUM(G32:G44)</f>
        <v>594224</v>
      </c>
    </row>
    <row r="46" spans="2:9" s="8" customFormat="1">
      <c r="B46" s="52" t="s">
        <v>43</v>
      </c>
      <c r="C46" s="18">
        <f>C27+C45</f>
        <v>1388938</v>
      </c>
      <c r="D46" s="18">
        <f>D27+D45</f>
        <v>393138</v>
      </c>
      <c r="E46" s="18">
        <f>E27+E45</f>
        <v>995800</v>
      </c>
      <c r="F46" s="24" t="s">
        <v>43</v>
      </c>
      <c r="G46" s="43">
        <f>G24+G27+G45</f>
        <v>995800</v>
      </c>
    </row>
    <row r="47" spans="2:9">
      <c r="B47" s="38" t="s">
        <v>185</v>
      </c>
      <c r="C47" s="10"/>
      <c r="D47" s="9"/>
      <c r="E47" s="9"/>
      <c r="F47" s="15" t="s">
        <v>210</v>
      </c>
      <c r="G47" s="41"/>
    </row>
    <row r="48" spans="2:9">
      <c r="B48" s="38" t="s">
        <v>184</v>
      </c>
      <c r="C48" s="9"/>
      <c r="D48" s="9"/>
      <c r="E48" s="9"/>
      <c r="F48" s="15" t="s">
        <v>211</v>
      </c>
      <c r="G48" s="41">
        <v>45268</v>
      </c>
    </row>
    <row r="49" spans="2:7">
      <c r="B49" s="38"/>
      <c r="C49" s="9"/>
      <c r="D49" s="9"/>
      <c r="E49" s="9"/>
      <c r="F49" s="9" t="s">
        <v>173</v>
      </c>
      <c r="G49" s="41">
        <v>8415</v>
      </c>
    </row>
    <row r="50" spans="2:7">
      <c r="B50" s="38"/>
      <c r="C50" s="11"/>
      <c r="D50" s="9"/>
      <c r="E50" s="9"/>
      <c r="F50" s="9" t="s">
        <v>168</v>
      </c>
      <c r="G50" s="39"/>
    </row>
    <row r="51" spans="2:7" ht="16.5" thickBot="1">
      <c r="B51" s="53"/>
      <c r="C51" s="54"/>
      <c r="D51" s="54"/>
      <c r="E51" s="54"/>
      <c r="F51" s="54" t="s">
        <v>182</v>
      </c>
      <c r="G51" s="55"/>
    </row>
  </sheetData>
  <sheetProtection sheet="1" objects="1" scenarios="1"/>
  <mergeCells count="1">
    <mergeCell ref="B2:G2"/>
  </mergeCells>
  <phoneticPr fontId="0" type="noConversion"/>
  <pageMargins left="0" right="0" top="0" bottom="0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G51"/>
  <sheetViews>
    <sheetView showGridLines="0" workbookViewId="0">
      <selection activeCell="B2" sqref="B2:G2"/>
    </sheetView>
  </sheetViews>
  <sheetFormatPr baseColWidth="10" defaultRowHeight="15.75"/>
  <cols>
    <col min="1" max="1" width="3.7109375" style="1" customWidth="1"/>
    <col min="2" max="2" width="40.7109375" style="1" customWidth="1"/>
    <col min="3" max="5" width="12.7109375" style="1" customWidth="1"/>
    <col min="6" max="6" width="40.7109375" style="1" customWidth="1"/>
    <col min="7" max="7" width="12.7109375" style="1" customWidth="1"/>
    <col min="8" max="16384" width="11.42578125" style="1"/>
  </cols>
  <sheetData>
    <row r="1" spans="2:7" s="3" customFormat="1" ht="16.5" thickBot="1">
      <c r="B1" s="6"/>
      <c r="C1" s="7"/>
    </row>
    <row r="2" spans="2:7" ht="16.5" thickBot="1">
      <c r="B2" s="176" t="s">
        <v>234</v>
      </c>
      <c r="C2" s="177"/>
      <c r="D2" s="177"/>
      <c r="E2" s="177"/>
      <c r="F2" s="177"/>
      <c r="G2" s="178"/>
    </row>
    <row r="3" spans="2:7" s="8" customFormat="1">
      <c r="B3" s="56" t="s">
        <v>17</v>
      </c>
      <c r="C3" s="57" t="s">
        <v>18</v>
      </c>
      <c r="D3" s="57" t="s">
        <v>19</v>
      </c>
      <c r="E3" s="57" t="s">
        <v>20</v>
      </c>
      <c r="F3" s="57" t="s">
        <v>21</v>
      </c>
      <c r="G3" s="58" t="s">
        <v>0</v>
      </c>
    </row>
    <row r="4" spans="2:7" s="8" customFormat="1">
      <c r="B4" s="36" t="s">
        <v>22</v>
      </c>
      <c r="C4" s="17"/>
      <c r="D4" s="17"/>
      <c r="E4" s="17"/>
      <c r="F4" s="16" t="s">
        <v>23</v>
      </c>
      <c r="G4" s="37"/>
    </row>
    <row r="5" spans="2:7">
      <c r="B5" s="38" t="s">
        <v>45</v>
      </c>
      <c r="C5" s="9"/>
      <c r="D5" s="9"/>
      <c r="E5" s="19"/>
      <c r="F5" s="9"/>
      <c r="G5" s="39"/>
    </row>
    <row r="6" spans="2:7">
      <c r="B6" s="38" t="s">
        <v>107</v>
      </c>
      <c r="C6" s="11">
        <v>117</v>
      </c>
      <c r="D6" s="11">
        <v>75</v>
      </c>
      <c r="E6" s="11">
        <f>C6-D6</f>
        <v>42</v>
      </c>
      <c r="F6" s="9" t="s">
        <v>24</v>
      </c>
      <c r="G6" s="40">
        <v>270000</v>
      </c>
    </row>
    <row r="7" spans="2:7">
      <c r="B7" s="38" t="s">
        <v>108</v>
      </c>
      <c r="C7" s="11">
        <v>482</v>
      </c>
      <c r="D7" s="11">
        <v>222</v>
      </c>
      <c r="E7" s="11">
        <f>C7-D7</f>
        <v>260</v>
      </c>
      <c r="F7" s="9" t="s">
        <v>26</v>
      </c>
      <c r="G7" s="40"/>
    </row>
    <row r="8" spans="2:7">
      <c r="B8" s="38" t="s">
        <v>111</v>
      </c>
      <c r="C8" s="10">
        <v>2075</v>
      </c>
      <c r="D8" s="10">
        <v>957</v>
      </c>
      <c r="E8" s="11">
        <f>C8-D8</f>
        <v>1118</v>
      </c>
      <c r="F8" s="9"/>
      <c r="G8" s="41"/>
    </row>
    <row r="9" spans="2:7">
      <c r="B9" s="38" t="s">
        <v>109</v>
      </c>
      <c r="C9" s="10"/>
      <c r="D9" s="10"/>
      <c r="E9" s="11"/>
      <c r="F9" s="9" t="s">
        <v>28</v>
      </c>
      <c r="G9" s="41">
        <v>15000</v>
      </c>
    </row>
    <row r="10" spans="2:7">
      <c r="B10" s="38" t="s">
        <v>203</v>
      </c>
      <c r="C10" s="10"/>
      <c r="D10" s="10"/>
      <c r="E10" s="11"/>
      <c r="F10" s="9" t="s">
        <v>30</v>
      </c>
      <c r="G10" s="41">
        <v>106320</v>
      </c>
    </row>
    <row r="11" spans="2:7">
      <c r="B11" s="38" t="s">
        <v>110</v>
      </c>
      <c r="C11" s="10"/>
      <c r="D11" s="10"/>
      <c r="E11" s="11"/>
      <c r="F11" s="9" t="s">
        <v>124</v>
      </c>
      <c r="G11" s="41"/>
    </row>
    <row r="12" spans="2:7">
      <c r="B12" s="38" t="s">
        <v>208</v>
      </c>
      <c r="C12" s="10"/>
      <c r="D12" s="10"/>
      <c r="E12" s="11"/>
      <c r="F12" s="9" t="s">
        <v>125</v>
      </c>
      <c r="G12" s="41"/>
    </row>
    <row r="13" spans="2:7">
      <c r="B13" s="38" t="s">
        <v>88</v>
      </c>
      <c r="C13" s="10"/>
      <c r="D13" s="10"/>
      <c r="E13" s="11"/>
      <c r="F13" s="9" t="s">
        <v>31</v>
      </c>
      <c r="G13" s="41">
        <v>10064</v>
      </c>
    </row>
    <row r="14" spans="2:7">
      <c r="B14" s="38" t="s">
        <v>25</v>
      </c>
      <c r="C14" s="10"/>
      <c r="D14" s="10"/>
      <c r="E14" s="11"/>
      <c r="F14" s="9"/>
      <c r="G14" s="41"/>
    </row>
    <row r="15" spans="2:7">
      <c r="B15" s="38" t="s">
        <v>27</v>
      </c>
      <c r="C15" s="10">
        <v>215620</v>
      </c>
      <c r="D15" s="10">
        <v>108620</v>
      </c>
      <c r="E15" s="11">
        <f>C15-D15</f>
        <v>107000</v>
      </c>
      <c r="F15" s="20" t="s">
        <v>138</v>
      </c>
      <c r="G15" s="43">
        <f>E46-SUM(G6:G14)-G27-G45</f>
        <v>26900</v>
      </c>
    </row>
    <row r="16" spans="2:7">
      <c r="B16" s="38" t="s">
        <v>29</v>
      </c>
      <c r="C16" s="10">
        <v>407813</v>
      </c>
      <c r="D16" s="10">
        <v>269708</v>
      </c>
      <c r="E16" s="11">
        <f>C16-D16</f>
        <v>138105</v>
      </c>
      <c r="F16" s="9"/>
      <c r="G16" s="41"/>
    </row>
    <row r="17" spans="2:7">
      <c r="B17" s="38" t="s">
        <v>143</v>
      </c>
      <c r="C17" s="10">
        <v>62408</v>
      </c>
      <c r="D17" s="10">
        <v>38015</v>
      </c>
      <c r="E17" s="11">
        <f>C17-D17</f>
        <v>24393</v>
      </c>
      <c r="F17" s="9" t="s">
        <v>126</v>
      </c>
      <c r="G17" s="41"/>
    </row>
    <row r="18" spans="2:7">
      <c r="B18" s="38" t="s">
        <v>112</v>
      </c>
      <c r="C18" s="10"/>
      <c r="D18" s="10"/>
      <c r="E18" s="11"/>
      <c r="F18" s="9" t="s">
        <v>44</v>
      </c>
      <c r="G18" s="41"/>
    </row>
    <row r="19" spans="2:7">
      <c r="B19" s="38" t="s">
        <v>209</v>
      </c>
      <c r="C19" s="10"/>
      <c r="D19" s="10"/>
      <c r="E19" s="11"/>
      <c r="F19" s="9"/>
      <c r="G19" s="41"/>
    </row>
    <row r="20" spans="2:7">
      <c r="B20" s="38" t="s">
        <v>90</v>
      </c>
      <c r="C20" s="10"/>
      <c r="D20" s="10"/>
      <c r="E20" s="11"/>
      <c r="F20" s="9"/>
      <c r="G20" s="41"/>
    </row>
    <row r="21" spans="2:7">
      <c r="B21" s="38" t="s">
        <v>115</v>
      </c>
      <c r="C21" s="10">
        <v>273207</v>
      </c>
      <c r="D21" s="10"/>
      <c r="E21" s="11">
        <f>C21-D21</f>
        <v>273207</v>
      </c>
      <c r="F21" s="20" t="s">
        <v>137</v>
      </c>
      <c r="G21" s="59">
        <f>SUM(G6:G14)+SUM(G16:G20)</f>
        <v>401384</v>
      </c>
    </row>
    <row r="22" spans="2:7">
      <c r="B22" s="38" t="s">
        <v>116</v>
      </c>
      <c r="C22" s="10"/>
      <c r="D22" s="10"/>
      <c r="E22" s="11"/>
      <c r="F22" s="21"/>
      <c r="G22" s="40"/>
    </row>
    <row r="23" spans="2:7">
      <c r="B23" s="38" t="s">
        <v>204</v>
      </c>
      <c r="C23" s="10"/>
      <c r="D23" s="10"/>
      <c r="E23" s="11"/>
      <c r="F23" s="9"/>
      <c r="G23" s="46"/>
    </row>
    <row r="24" spans="2:7">
      <c r="B24" s="38" t="s">
        <v>113</v>
      </c>
      <c r="C24" s="10"/>
      <c r="D24" s="10"/>
      <c r="E24" s="11"/>
      <c r="F24" s="32" t="s">
        <v>14</v>
      </c>
      <c r="G24" s="43">
        <f>G21+G15</f>
        <v>428284</v>
      </c>
    </row>
    <row r="25" spans="2:7">
      <c r="B25" s="38" t="s">
        <v>166</v>
      </c>
      <c r="C25" s="10">
        <v>5006</v>
      </c>
      <c r="D25" s="10"/>
      <c r="E25" s="11">
        <f>C25-D25</f>
        <v>5006</v>
      </c>
      <c r="F25" s="12" t="s">
        <v>127</v>
      </c>
      <c r="G25" s="47">
        <v>280</v>
      </c>
    </row>
    <row r="26" spans="2:7">
      <c r="B26" s="38" t="s">
        <v>114</v>
      </c>
      <c r="C26" s="4"/>
      <c r="D26" s="4"/>
      <c r="E26" s="5"/>
      <c r="F26" s="9" t="s">
        <v>128</v>
      </c>
      <c r="G26" s="46"/>
    </row>
    <row r="27" spans="2:7" s="8" customFormat="1">
      <c r="B27" s="48" t="s">
        <v>14</v>
      </c>
      <c r="C27" s="22">
        <f>SUM(C5:C26)</f>
        <v>966728</v>
      </c>
      <c r="D27" s="22">
        <f>SUM(D5:D26)</f>
        <v>417597</v>
      </c>
      <c r="E27" s="22">
        <f>SUM(E5:E26)</f>
        <v>549131</v>
      </c>
      <c r="F27" s="32" t="s">
        <v>15</v>
      </c>
      <c r="G27" s="49">
        <f>G25+G26</f>
        <v>280</v>
      </c>
    </row>
    <row r="28" spans="2:7" s="8" customFormat="1">
      <c r="B28" s="36" t="s">
        <v>33</v>
      </c>
      <c r="C28" s="22"/>
      <c r="D28" s="22"/>
      <c r="E28" s="22"/>
      <c r="F28" s="16" t="s">
        <v>35</v>
      </c>
      <c r="G28" s="50"/>
    </row>
    <row r="29" spans="2:7">
      <c r="B29" s="51" t="s">
        <v>121</v>
      </c>
      <c r="C29" s="10"/>
      <c r="D29" s="10"/>
      <c r="E29" s="10"/>
      <c r="F29" s="21"/>
      <c r="G29" s="41"/>
    </row>
    <row r="30" spans="2:7">
      <c r="B30" s="51" t="s">
        <v>117</v>
      </c>
      <c r="C30" s="10">
        <v>78327</v>
      </c>
      <c r="D30" s="10">
        <v>16024</v>
      </c>
      <c r="E30" s="10">
        <f>C30-D30</f>
        <v>62303</v>
      </c>
      <c r="F30" s="9" t="s">
        <v>129</v>
      </c>
      <c r="G30" s="41"/>
    </row>
    <row r="31" spans="2:7">
      <c r="B31" s="51" t="s">
        <v>118</v>
      </c>
      <c r="C31" s="10">
        <v>243140</v>
      </c>
      <c r="D31" s="10">
        <v>12828</v>
      </c>
      <c r="E31" s="10">
        <f t="shared" ref="E31:E44" si="0">C31-D31</f>
        <v>230312</v>
      </c>
      <c r="F31" s="9" t="s">
        <v>130</v>
      </c>
      <c r="G31" s="41"/>
    </row>
    <row r="32" spans="2:7">
      <c r="B32" s="51" t="s">
        <v>205</v>
      </c>
      <c r="C32" s="10">
        <v>143012</v>
      </c>
      <c r="D32" s="10">
        <v>27390</v>
      </c>
      <c r="E32" s="10">
        <f t="shared" si="0"/>
        <v>115622</v>
      </c>
      <c r="F32" s="9" t="s">
        <v>206</v>
      </c>
      <c r="G32" s="41">
        <v>477372</v>
      </c>
    </row>
    <row r="33" spans="2:7">
      <c r="B33" s="38" t="s">
        <v>34</v>
      </c>
      <c r="C33" s="10"/>
      <c r="D33" s="10"/>
      <c r="E33" s="10"/>
      <c r="F33" s="9" t="s">
        <v>131</v>
      </c>
      <c r="G33" s="41"/>
    </row>
    <row r="34" spans="2:7">
      <c r="B34" s="38" t="s">
        <v>119</v>
      </c>
      <c r="C34" s="10"/>
      <c r="D34" s="10"/>
      <c r="E34" s="10"/>
      <c r="F34" s="9" t="s">
        <v>36</v>
      </c>
      <c r="G34" s="41"/>
    </row>
    <row r="35" spans="2:7">
      <c r="B35" s="38" t="s">
        <v>120</v>
      </c>
      <c r="C35" s="10"/>
      <c r="D35" s="10"/>
      <c r="E35" s="10"/>
      <c r="F35" s="9" t="s">
        <v>132</v>
      </c>
      <c r="G35" s="41"/>
    </row>
    <row r="36" spans="2:7">
      <c r="B36" s="38" t="s">
        <v>151</v>
      </c>
      <c r="C36" s="10">
        <v>229600</v>
      </c>
      <c r="D36" s="10">
        <v>11095</v>
      </c>
      <c r="E36" s="10">
        <f t="shared" si="0"/>
        <v>218505</v>
      </c>
      <c r="F36" s="9" t="s">
        <v>38</v>
      </c>
      <c r="G36" s="41">
        <v>226104</v>
      </c>
    </row>
    <row r="37" spans="2:7">
      <c r="B37" s="38" t="s">
        <v>37</v>
      </c>
      <c r="C37" s="10"/>
      <c r="D37" s="10"/>
      <c r="E37" s="10"/>
      <c r="F37" s="23" t="s">
        <v>40</v>
      </c>
      <c r="G37" s="41">
        <v>73049</v>
      </c>
    </row>
    <row r="38" spans="2:7">
      <c r="B38" s="38" t="s">
        <v>165</v>
      </c>
      <c r="C38" s="10">
        <v>29714</v>
      </c>
      <c r="D38" s="10"/>
      <c r="E38" s="10">
        <f t="shared" si="0"/>
        <v>29714</v>
      </c>
      <c r="F38" s="23" t="s">
        <v>133</v>
      </c>
      <c r="G38" s="41"/>
    </row>
    <row r="39" spans="2:7">
      <c r="B39" s="38" t="s">
        <v>39</v>
      </c>
      <c r="C39" s="10"/>
      <c r="D39" s="10"/>
      <c r="E39" s="10"/>
      <c r="F39" s="9" t="s">
        <v>134</v>
      </c>
      <c r="G39" s="41"/>
    </row>
    <row r="40" spans="2:7">
      <c r="B40" s="38" t="s">
        <v>41</v>
      </c>
      <c r="C40" s="10">
        <v>10042</v>
      </c>
      <c r="D40" s="10"/>
      <c r="E40" s="10">
        <f t="shared" si="0"/>
        <v>10042</v>
      </c>
      <c r="F40" s="23" t="s">
        <v>42</v>
      </c>
      <c r="G40" s="41">
        <v>12000</v>
      </c>
    </row>
    <row r="41" spans="2:7">
      <c r="B41" s="38" t="s">
        <v>202</v>
      </c>
      <c r="C41" s="10">
        <v>2500</v>
      </c>
      <c r="D41" s="10"/>
      <c r="E41" s="10">
        <f t="shared" si="0"/>
        <v>2500</v>
      </c>
      <c r="F41" s="23" t="s">
        <v>135</v>
      </c>
      <c r="G41" s="41"/>
    </row>
    <row r="42" spans="2:7">
      <c r="B42" s="38" t="s">
        <v>122</v>
      </c>
      <c r="C42" s="10"/>
      <c r="D42" s="10"/>
      <c r="E42" s="10"/>
      <c r="F42" s="9" t="s">
        <v>136</v>
      </c>
      <c r="G42" s="41"/>
    </row>
    <row r="43" spans="2:7">
      <c r="B43" s="38" t="s">
        <v>123</v>
      </c>
      <c r="C43" s="10"/>
      <c r="D43" s="10"/>
      <c r="E43" s="10"/>
      <c r="F43" s="23" t="s">
        <v>181</v>
      </c>
      <c r="G43" s="41">
        <v>1271</v>
      </c>
    </row>
    <row r="44" spans="2:7">
      <c r="B44" s="38" t="s">
        <v>183</v>
      </c>
      <c r="C44" s="4">
        <v>2271</v>
      </c>
      <c r="D44" s="4"/>
      <c r="E44" s="4">
        <f t="shared" si="0"/>
        <v>2271</v>
      </c>
      <c r="F44" s="9" t="s">
        <v>167</v>
      </c>
      <c r="G44" s="42">
        <v>2040</v>
      </c>
    </row>
    <row r="45" spans="2:7" s="8" customFormat="1">
      <c r="B45" s="48" t="s">
        <v>15</v>
      </c>
      <c r="C45" s="18">
        <f>SUM(C30:C44)</f>
        <v>738606</v>
      </c>
      <c r="D45" s="18">
        <f>SUM(D30:D44)</f>
        <v>67337</v>
      </c>
      <c r="E45" s="18">
        <f>SUM(E30:E44)</f>
        <v>671269</v>
      </c>
      <c r="F45" s="32" t="s">
        <v>16</v>
      </c>
      <c r="G45" s="43">
        <f>SUM(G32:G44)</f>
        <v>791836</v>
      </c>
    </row>
    <row r="46" spans="2:7" s="8" customFormat="1">
      <c r="B46" s="52" t="s">
        <v>43</v>
      </c>
      <c r="C46" s="18">
        <f>C27+C45</f>
        <v>1705334</v>
      </c>
      <c r="D46" s="18">
        <f>D27+D45</f>
        <v>484934</v>
      </c>
      <c r="E46" s="18">
        <f>E45+E27</f>
        <v>1220400</v>
      </c>
      <c r="F46" s="24" t="s">
        <v>43</v>
      </c>
      <c r="G46" s="43">
        <f>G45+G27+G24</f>
        <v>1220400</v>
      </c>
    </row>
    <row r="47" spans="2:7" ht="15.75" customHeight="1">
      <c r="B47" s="60" t="s">
        <v>186</v>
      </c>
      <c r="C47" s="13"/>
      <c r="D47" s="12"/>
      <c r="E47" s="14"/>
      <c r="F47" s="15" t="s">
        <v>210</v>
      </c>
      <c r="G47" s="44"/>
    </row>
    <row r="48" spans="2:7">
      <c r="B48" s="38" t="s">
        <v>184</v>
      </c>
      <c r="C48" s="9"/>
      <c r="D48" s="9"/>
      <c r="E48" s="9"/>
      <c r="F48" s="15" t="s">
        <v>211</v>
      </c>
      <c r="G48" s="41">
        <v>265632</v>
      </c>
    </row>
    <row r="49" spans="2:7">
      <c r="B49" s="38"/>
      <c r="C49" s="9"/>
      <c r="D49" s="9"/>
      <c r="E49" s="9"/>
      <c r="F49" s="9" t="s">
        <v>173</v>
      </c>
      <c r="G49" s="40">
        <v>19520</v>
      </c>
    </row>
    <row r="50" spans="2:7">
      <c r="B50" s="38"/>
      <c r="C50" s="11"/>
      <c r="D50" s="9"/>
      <c r="E50" s="9"/>
      <c r="F50" s="9" t="s">
        <v>168</v>
      </c>
      <c r="G50" s="39"/>
    </row>
    <row r="51" spans="2:7" ht="16.5" thickBot="1">
      <c r="B51" s="53"/>
      <c r="C51" s="54"/>
      <c r="D51" s="54"/>
      <c r="E51" s="54"/>
      <c r="F51" s="54" t="s">
        <v>187</v>
      </c>
      <c r="G51" s="55"/>
    </row>
  </sheetData>
  <sheetProtection sheet="1" objects="1" scenarios="1"/>
  <mergeCells count="1">
    <mergeCell ref="B2:G2"/>
  </mergeCells>
  <phoneticPr fontId="1" type="noConversion"/>
  <pageMargins left="0" right="0" top="0" bottom="0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1:F52"/>
  <sheetViews>
    <sheetView showGridLines="0" workbookViewId="0">
      <selection activeCell="B2" sqref="B2:F2"/>
    </sheetView>
  </sheetViews>
  <sheetFormatPr baseColWidth="10" defaultRowHeight="15.75"/>
  <cols>
    <col min="1" max="1" width="3.7109375" style="1" customWidth="1"/>
    <col min="2" max="2" width="36.7109375" style="1" customWidth="1"/>
    <col min="3" max="6" width="15.7109375" style="1" customWidth="1"/>
    <col min="7" max="16384" width="11.42578125" style="1"/>
  </cols>
  <sheetData>
    <row r="1" spans="2:6" ht="16.5" thickBot="1"/>
    <row r="2" spans="2:6" s="3" customFormat="1" ht="16.5" thickBot="1">
      <c r="B2" s="176" t="s">
        <v>212</v>
      </c>
      <c r="C2" s="177"/>
      <c r="D2" s="177"/>
      <c r="E2" s="177"/>
      <c r="F2" s="178"/>
    </row>
    <row r="3" spans="2:6" s="3" customFormat="1" ht="16.5" thickBot="1">
      <c r="B3" s="67"/>
      <c r="C3" s="67"/>
      <c r="D3" s="67"/>
      <c r="E3" s="67"/>
      <c r="F3" s="67"/>
    </row>
    <row r="4" spans="2:6" s="65" customFormat="1" ht="31.5">
      <c r="B4" s="79" t="s">
        <v>139</v>
      </c>
      <c r="C4" s="80" t="s">
        <v>140</v>
      </c>
      <c r="D4" s="80" t="s">
        <v>161</v>
      </c>
      <c r="E4" s="80" t="s">
        <v>162</v>
      </c>
      <c r="F4" s="81" t="s">
        <v>141</v>
      </c>
    </row>
    <row r="5" spans="2:6">
      <c r="B5" s="82" t="s">
        <v>156</v>
      </c>
      <c r="C5" s="12"/>
      <c r="D5" s="12"/>
      <c r="E5" s="12"/>
      <c r="F5" s="83"/>
    </row>
    <row r="6" spans="2:6">
      <c r="B6" s="38" t="s">
        <v>107</v>
      </c>
      <c r="C6" s="11">
        <v>54</v>
      </c>
      <c r="D6" s="11">
        <v>63</v>
      </c>
      <c r="E6" s="11"/>
      <c r="F6" s="40">
        <f>C6+D6-E6</f>
        <v>117</v>
      </c>
    </row>
    <row r="7" spans="2:6">
      <c r="B7" s="38" t="s">
        <v>108</v>
      </c>
      <c r="C7" s="11">
        <v>215</v>
      </c>
      <c r="D7" s="11">
        <v>267</v>
      </c>
      <c r="E7" s="11"/>
      <c r="F7" s="40">
        <f>C7+D7-E7</f>
        <v>482</v>
      </c>
    </row>
    <row r="8" spans="2:6">
      <c r="B8" s="38" t="s">
        <v>159</v>
      </c>
      <c r="C8" s="11">
        <v>1120</v>
      </c>
      <c r="D8" s="11">
        <v>955</v>
      </c>
      <c r="E8" s="11"/>
      <c r="F8" s="40">
        <f t="shared" ref="F8:F19" si="0">C8+D8-E8</f>
        <v>2075</v>
      </c>
    </row>
    <row r="9" spans="2:6">
      <c r="B9" s="38" t="s">
        <v>109</v>
      </c>
      <c r="C9" s="11"/>
      <c r="D9" s="11"/>
      <c r="E9" s="11"/>
      <c r="F9" s="40"/>
    </row>
    <row r="10" spans="2:6">
      <c r="B10" s="84" t="s">
        <v>158</v>
      </c>
      <c r="C10" s="11"/>
      <c r="D10" s="11"/>
      <c r="E10" s="11"/>
      <c r="F10" s="40"/>
    </row>
    <row r="11" spans="2:6">
      <c r="B11" s="38" t="s">
        <v>25</v>
      </c>
      <c r="C11" s="11"/>
      <c r="D11" s="11"/>
      <c r="E11" s="11"/>
      <c r="F11" s="40"/>
    </row>
    <row r="12" spans="2:6">
      <c r="B12" s="38" t="s">
        <v>27</v>
      </c>
      <c r="C12" s="11">
        <v>175600</v>
      </c>
      <c r="D12" s="11">
        <v>63500</v>
      </c>
      <c r="E12" s="11">
        <v>23480</v>
      </c>
      <c r="F12" s="40">
        <f t="shared" si="0"/>
        <v>215620</v>
      </c>
    </row>
    <row r="13" spans="2:6">
      <c r="B13" s="38" t="s">
        <v>142</v>
      </c>
      <c r="C13" s="11">
        <v>284574</v>
      </c>
      <c r="D13" s="11">
        <v>132554</v>
      </c>
      <c r="E13" s="11">
        <v>9315</v>
      </c>
      <c r="F13" s="40">
        <f t="shared" si="0"/>
        <v>407813</v>
      </c>
    </row>
    <row r="14" spans="2:6">
      <c r="B14" s="38" t="s">
        <v>143</v>
      </c>
      <c r="C14" s="11">
        <v>61615</v>
      </c>
      <c r="D14" s="11">
        <v>793</v>
      </c>
      <c r="E14" s="11"/>
      <c r="F14" s="40">
        <f t="shared" si="0"/>
        <v>62408</v>
      </c>
    </row>
    <row r="15" spans="2:6">
      <c r="B15" s="38" t="s">
        <v>160</v>
      </c>
      <c r="C15" s="11"/>
      <c r="D15" s="11"/>
      <c r="E15" s="11"/>
      <c r="F15" s="40"/>
    </row>
    <row r="16" spans="2:6">
      <c r="B16" s="84" t="s">
        <v>157</v>
      </c>
      <c r="C16" s="11"/>
      <c r="D16" s="11"/>
      <c r="E16" s="11"/>
      <c r="F16" s="40"/>
    </row>
    <row r="17" spans="2:6">
      <c r="B17" s="38" t="s">
        <v>144</v>
      </c>
      <c r="C17" s="11">
        <v>225312</v>
      </c>
      <c r="D17" s="11">
        <v>54219</v>
      </c>
      <c r="E17" s="11">
        <v>6324</v>
      </c>
      <c r="F17" s="40">
        <f t="shared" si="0"/>
        <v>273207</v>
      </c>
    </row>
    <row r="18" spans="2:6">
      <c r="B18" s="85" t="s">
        <v>32</v>
      </c>
      <c r="C18" s="5">
        <v>7016</v>
      </c>
      <c r="D18" s="5"/>
      <c r="E18" s="5">
        <v>2010</v>
      </c>
      <c r="F18" s="46">
        <f t="shared" si="0"/>
        <v>5006</v>
      </c>
    </row>
    <row r="19" spans="2:6" s="8" customFormat="1" ht="16.5" thickBot="1">
      <c r="B19" s="86" t="s">
        <v>145</v>
      </c>
      <c r="C19" s="87">
        <f>SUM(C6:C18)</f>
        <v>755506</v>
      </c>
      <c r="D19" s="87">
        <f>SUM(D6:D18)</f>
        <v>252351</v>
      </c>
      <c r="E19" s="87">
        <f>SUM(E6:E18)</f>
        <v>41129</v>
      </c>
      <c r="F19" s="88">
        <f t="shared" si="0"/>
        <v>966728</v>
      </c>
    </row>
    <row r="20" spans="2:6" ht="16.5" thickBot="1">
      <c r="B20" s="61"/>
      <c r="C20" s="62"/>
      <c r="D20" s="62"/>
      <c r="E20" s="62"/>
      <c r="F20" s="62"/>
    </row>
    <row r="21" spans="2:6" s="65" customFormat="1" ht="31.5">
      <c r="B21" s="79" t="s">
        <v>146</v>
      </c>
      <c r="C21" s="80" t="s">
        <v>140</v>
      </c>
      <c r="D21" s="80" t="s">
        <v>147</v>
      </c>
      <c r="E21" s="80" t="s">
        <v>162</v>
      </c>
      <c r="F21" s="81" t="s">
        <v>141</v>
      </c>
    </row>
    <row r="22" spans="2:6">
      <c r="B22" s="82" t="s">
        <v>156</v>
      </c>
      <c r="C22" s="12"/>
      <c r="D22" s="12"/>
      <c r="E22" s="12"/>
      <c r="F22" s="83"/>
    </row>
    <row r="23" spans="2:6">
      <c r="B23" s="38" t="s">
        <v>107</v>
      </c>
      <c r="C23" s="11">
        <v>54</v>
      </c>
      <c r="D23" s="11">
        <v>21</v>
      </c>
      <c r="E23" s="11"/>
      <c r="F23" s="40">
        <f>C23+D23-E23</f>
        <v>75</v>
      </c>
    </row>
    <row r="24" spans="2:6">
      <c r="B24" s="38" t="s">
        <v>108</v>
      </c>
      <c r="C24" s="19">
        <v>118</v>
      </c>
      <c r="D24" s="19">
        <v>104</v>
      </c>
      <c r="E24" s="9"/>
      <c r="F24" s="40">
        <f>C24+D24-E24</f>
        <v>222</v>
      </c>
    </row>
    <row r="25" spans="2:6">
      <c r="B25" s="38" t="s">
        <v>159</v>
      </c>
      <c r="C25" s="11">
        <v>540</v>
      </c>
      <c r="D25" s="11">
        <v>417</v>
      </c>
      <c r="E25" s="11"/>
      <c r="F25" s="40">
        <f>C25+D25-E25</f>
        <v>957</v>
      </c>
    </row>
    <row r="26" spans="2:6">
      <c r="B26" s="84" t="s">
        <v>158</v>
      </c>
      <c r="C26" s="11"/>
      <c r="D26" s="11"/>
      <c r="E26" s="11"/>
      <c r="F26" s="40"/>
    </row>
    <row r="27" spans="2:6">
      <c r="B27" s="38" t="s">
        <v>27</v>
      </c>
      <c r="C27" s="11">
        <v>93480</v>
      </c>
      <c r="D27" s="11">
        <v>30790</v>
      </c>
      <c r="E27" s="11">
        <v>15650</v>
      </c>
      <c r="F27" s="40">
        <f>C27+D27-E27</f>
        <v>108620</v>
      </c>
    </row>
    <row r="28" spans="2:6">
      <c r="B28" s="38" t="s">
        <v>142</v>
      </c>
      <c r="C28" s="11">
        <v>207312</v>
      </c>
      <c r="D28" s="11">
        <v>68425</v>
      </c>
      <c r="E28" s="11">
        <v>6029</v>
      </c>
      <c r="F28" s="40">
        <f>C28+D28-E28</f>
        <v>269708</v>
      </c>
    </row>
    <row r="29" spans="2:6">
      <c r="B29" s="85" t="s">
        <v>143</v>
      </c>
      <c r="C29" s="5">
        <v>37818</v>
      </c>
      <c r="D29" s="5">
        <v>197</v>
      </c>
      <c r="E29" s="5"/>
      <c r="F29" s="46">
        <f>C29+D29-E29</f>
        <v>38015</v>
      </c>
    </row>
    <row r="30" spans="2:6" s="8" customFormat="1" ht="16.5" thickBot="1">
      <c r="B30" s="86" t="s">
        <v>145</v>
      </c>
      <c r="C30" s="87">
        <f>SUM(C23:C29)</f>
        <v>339322</v>
      </c>
      <c r="D30" s="87">
        <f>SUM(D23:D29)</f>
        <v>99954</v>
      </c>
      <c r="E30" s="87">
        <f>SUM(E23:E29)</f>
        <v>21679</v>
      </c>
      <c r="F30" s="88">
        <f>C30+D30-E30</f>
        <v>417597</v>
      </c>
    </row>
    <row r="31" spans="2:6" ht="16.5" thickBot="1">
      <c r="B31" s="3"/>
      <c r="C31" s="3"/>
      <c r="D31" s="3"/>
      <c r="E31" s="3"/>
      <c r="F31" s="3"/>
    </row>
    <row r="32" spans="2:6" s="65" customFormat="1" ht="31.5">
      <c r="B32" s="79" t="s">
        <v>148</v>
      </c>
      <c r="C32" s="80" t="s">
        <v>140</v>
      </c>
      <c r="D32" s="80" t="s">
        <v>147</v>
      </c>
      <c r="E32" s="80" t="s">
        <v>149</v>
      </c>
      <c r="F32" s="81" t="s">
        <v>141</v>
      </c>
    </row>
    <row r="33" spans="2:6">
      <c r="B33" s="60" t="s">
        <v>163</v>
      </c>
      <c r="C33" s="14"/>
      <c r="D33" s="14"/>
      <c r="E33" s="14"/>
      <c r="F33" s="47"/>
    </row>
    <row r="34" spans="2:6">
      <c r="B34" s="38" t="s">
        <v>164</v>
      </c>
      <c r="C34" s="10">
        <v>18342</v>
      </c>
      <c r="D34" s="11"/>
      <c r="E34" s="11">
        <v>2318</v>
      </c>
      <c r="F34" s="40">
        <f>C34+D34-E34</f>
        <v>16024</v>
      </c>
    </row>
    <row r="35" spans="2:6">
      <c r="B35" s="38" t="s">
        <v>169</v>
      </c>
      <c r="C35" s="10">
        <v>9088</v>
      </c>
      <c r="D35" s="11">
        <v>3740</v>
      </c>
      <c r="E35" s="11"/>
      <c r="F35" s="40">
        <f>C35+D35-E35</f>
        <v>12828</v>
      </c>
    </row>
    <row r="36" spans="2:6">
      <c r="B36" s="38" t="s">
        <v>150</v>
      </c>
      <c r="C36" s="10">
        <v>16718</v>
      </c>
      <c r="D36" s="11">
        <v>10672</v>
      </c>
      <c r="E36" s="9"/>
      <c r="F36" s="40">
        <f>C36+D36-E36</f>
        <v>27390</v>
      </c>
    </row>
    <row r="37" spans="2:6">
      <c r="B37" s="38" t="s">
        <v>151</v>
      </c>
      <c r="C37" s="10">
        <v>9668</v>
      </c>
      <c r="D37" s="11">
        <v>1427</v>
      </c>
      <c r="E37" s="11"/>
      <c r="F37" s="40">
        <f>C37+D37-E37</f>
        <v>11095</v>
      </c>
    </row>
    <row r="38" spans="2:6">
      <c r="B38" s="85" t="s">
        <v>39</v>
      </c>
      <c r="C38" s="4"/>
      <c r="D38" s="5"/>
      <c r="E38" s="5"/>
      <c r="F38" s="42"/>
    </row>
    <row r="39" spans="2:6" s="8" customFormat="1" ht="16.5" thickBot="1">
      <c r="B39" s="86" t="s">
        <v>145</v>
      </c>
      <c r="C39" s="87">
        <f>SUM(C34:C38)</f>
        <v>53816</v>
      </c>
      <c r="D39" s="87">
        <f>SUM(D34:D38)</f>
        <v>15839</v>
      </c>
      <c r="E39" s="87">
        <f>SUM(E33:E38)</f>
        <v>2318</v>
      </c>
      <c r="F39" s="88">
        <f>SUM(F34:F38)</f>
        <v>67337</v>
      </c>
    </row>
    <row r="40" spans="2:6" ht="16.5" thickBot="1">
      <c r="B40" s="3"/>
      <c r="C40" s="3"/>
      <c r="D40" s="3"/>
      <c r="E40" s="3"/>
      <c r="F40" s="3"/>
    </row>
    <row r="41" spans="2:6" s="65" customFormat="1" ht="31.5">
      <c r="B41" s="89" t="s">
        <v>152</v>
      </c>
      <c r="C41" s="90" t="s">
        <v>140</v>
      </c>
      <c r="D41" s="90" t="s">
        <v>147</v>
      </c>
      <c r="E41" s="90" t="s">
        <v>149</v>
      </c>
      <c r="F41" s="91" t="s">
        <v>141</v>
      </c>
    </row>
    <row r="42" spans="2:6">
      <c r="B42" s="60" t="s">
        <v>153</v>
      </c>
      <c r="C42" s="13">
        <v>192</v>
      </c>
      <c r="D42" s="14">
        <v>88</v>
      </c>
      <c r="E42" s="14"/>
      <c r="F42" s="44">
        <f>C42+D42-E42</f>
        <v>280</v>
      </c>
    </row>
    <row r="43" spans="2:6">
      <c r="B43" s="85" t="s">
        <v>154</v>
      </c>
      <c r="C43" s="4"/>
      <c r="D43" s="5"/>
      <c r="E43" s="5"/>
      <c r="F43" s="42"/>
    </row>
    <row r="44" spans="2:6" s="8" customFormat="1" ht="16.5" thickBot="1">
      <c r="B44" s="86" t="s">
        <v>145</v>
      </c>
      <c r="C44" s="87">
        <f>C42+C43</f>
        <v>192</v>
      </c>
      <c r="D44" s="87">
        <f>D42+D43</f>
        <v>88</v>
      </c>
      <c r="E44" s="87">
        <f>E42+E43</f>
        <v>0</v>
      </c>
      <c r="F44" s="92">
        <f>C44+D44-E44</f>
        <v>280</v>
      </c>
    </row>
    <row r="45" spans="2:6" ht="16.5" thickBot="1"/>
    <row r="46" spans="2:6" ht="16.5" thickBot="1">
      <c r="B46" s="179" t="s">
        <v>155</v>
      </c>
      <c r="C46" s="180"/>
      <c r="D46" s="180"/>
      <c r="E46" s="180"/>
      <c r="F46" s="181"/>
    </row>
    <row r="47" spans="2:6">
      <c r="B47" s="69" t="s">
        <v>174</v>
      </c>
      <c r="C47" s="70"/>
      <c r="D47" s="71"/>
      <c r="E47" s="71"/>
      <c r="F47" s="72"/>
    </row>
    <row r="48" spans="2:6">
      <c r="B48" s="73" t="s">
        <v>27</v>
      </c>
      <c r="C48" s="62">
        <v>16420</v>
      </c>
      <c r="D48" s="3"/>
      <c r="E48" s="68"/>
      <c r="F48" s="74"/>
    </row>
    <row r="49" spans="2:6">
      <c r="B49" s="73" t="s">
        <v>170</v>
      </c>
      <c r="C49" s="62">
        <v>1675</v>
      </c>
      <c r="D49" s="3"/>
      <c r="E49" s="3"/>
      <c r="F49" s="74"/>
    </row>
    <row r="50" spans="2:6">
      <c r="B50" s="73" t="s">
        <v>175</v>
      </c>
      <c r="C50" s="62">
        <v>8472</v>
      </c>
      <c r="D50" s="3"/>
      <c r="E50" s="68"/>
      <c r="F50" s="74"/>
    </row>
    <row r="51" spans="2:6" ht="16.5" thickBot="1">
      <c r="B51" s="75" t="s">
        <v>176</v>
      </c>
      <c r="C51" s="76"/>
      <c r="D51" s="76"/>
      <c r="E51" s="77"/>
      <c r="F51" s="78"/>
    </row>
    <row r="52" spans="2:6">
      <c r="E52" s="63"/>
    </row>
  </sheetData>
  <sheetProtection sheet="1" objects="1" scenarios="1"/>
  <mergeCells count="2">
    <mergeCell ref="B2:F2"/>
    <mergeCell ref="B46:F46"/>
  </mergeCells>
  <phoneticPr fontId="1" type="noConversion"/>
  <pageMargins left="0" right="0" top="0" bottom="0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K19"/>
  <sheetViews>
    <sheetView showGridLines="0" workbookViewId="0">
      <selection activeCell="B2" sqref="B2:D2"/>
    </sheetView>
  </sheetViews>
  <sheetFormatPr baseColWidth="10" defaultRowHeight="15.75"/>
  <cols>
    <col min="1" max="1" width="4" style="93" customWidth="1"/>
    <col min="2" max="2" width="65.7109375" style="93" customWidth="1"/>
    <col min="3" max="4" width="13.7109375" style="93" customWidth="1"/>
    <col min="5" max="16384" width="11.42578125" style="93"/>
  </cols>
  <sheetData>
    <row r="1" spans="2:4" ht="16.5" thickBot="1"/>
    <row r="2" spans="2:4" ht="16.5" thickBot="1">
      <c r="B2" s="184" t="s">
        <v>213</v>
      </c>
      <c r="C2" s="185"/>
      <c r="D2" s="186"/>
    </row>
    <row r="3" spans="2:4" ht="31.5">
      <c r="B3" s="109" t="s">
        <v>214</v>
      </c>
      <c r="C3" s="57" t="s">
        <v>1</v>
      </c>
      <c r="D3" s="58" t="s">
        <v>2</v>
      </c>
    </row>
    <row r="4" spans="2:4">
      <c r="B4" s="110" t="s">
        <v>188</v>
      </c>
      <c r="C4" s="101"/>
      <c r="D4" s="111"/>
    </row>
    <row r="5" spans="2:4">
      <c r="B5" s="112" t="s">
        <v>177</v>
      </c>
      <c r="C5" s="102"/>
      <c r="D5" s="113"/>
    </row>
    <row r="6" spans="2:4">
      <c r="B6" s="112" t="s">
        <v>4</v>
      </c>
      <c r="C6" s="102"/>
      <c r="D6" s="113"/>
    </row>
    <row r="7" spans="2:4">
      <c r="B7" s="112" t="s">
        <v>5</v>
      </c>
      <c r="C7" s="102"/>
      <c r="D7" s="113"/>
    </row>
    <row r="8" spans="2:4">
      <c r="B8" s="112" t="s">
        <v>178</v>
      </c>
      <c r="C8" s="102"/>
      <c r="D8" s="113"/>
    </row>
    <row r="9" spans="2:4">
      <c r="B9" s="114" t="s">
        <v>6</v>
      </c>
      <c r="C9" s="95"/>
      <c r="D9" s="115"/>
    </row>
    <row r="10" spans="2:4">
      <c r="B10" s="112" t="s">
        <v>7</v>
      </c>
      <c r="C10" s="95"/>
      <c r="D10" s="113"/>
    </row>
    <row r="11" spans="2:4">
      <c r="B11" s="112" t="s">
        <v>8</v>
      </c>
      <c r="C11" s="95"/>
      <c r="D11" s="113"/>
    </row>
    <row r="12" spans="2:4">
      <c r="B12" s="112" t="s">
        <v>9</v>
      </c>
      <c r="C12" s="95"/>
      <c r="D12" s="113"/>
    </row>
    <row r="13" spans="2:4">
      <c r="B13" s="112" t="s">
        <v>10</v>
      </c>
      <c r="C13" s="95"/>
      <c r="D13" s="113"/>
    </row>
    <row r="14" spans="2:4">
      <c r="B14" s="112" t="s">
        <v>11</v>
      </c>
      <c r="C14" s="95"/>
      <c r="D14" s="113"/>
    </row>
    <row r="15" spans="2:4">
      <c r="B15" s="116" t="s">
        <v>12</v>
      </c>
      <c r="C15" s="104"/>
      <c r="D15" s="117"/>
    </row>
    <row r="16" spans="2:4" ht="16.5" thickBot="1">
      <c r="B16" s="118" t="s">
        <v>3</v>
      </c>
      <c r="C16" s="119"/>
      <c r="D16" s="120"/>
    </row>
    <row r="17" spans="2:11">
      <c r="B17" s="187" t="s">
        <v>179</v>
      </c>
      <c r="C17" s="188"/>
      <c r="D17" s="189"/>
    </row>
    <row r="18" spans="2:11" ht="16.5" thickBot="1">
      <c r="B18" s="190" t="s">
        <v>189</v>
      </c>
      <c r="C18" s="191"/>
      <c r="D18" s="192"/>
      <c r="E18" s="182"/>
      <c r="F18" s="183"/>
      <c r="G18" s="183"/>
      <c r="H18" s="183"/>
      <c r="I18" s="183"/>
      <c r="J18" s="183"/>
      <c r="K18" s="183"/>
    </row>
    <row r="19" spans="2:11">
      <c r="B19" s="94"/>
    </row>
  </sheetData>
  <mergeCells count="4">
    <mergeCell ref="E18:K18"/>
    <mergeCell ref="B2:D2"/>
    <mergeCell ref="B17:D17"/>
    <mergeCell ref="B18:D18"/>
  </mergeCells>
  <phoneticPr fontId="0" type="noConversion"/>
  <printOptions horizontalCentered="1" verticalCentered="1"/>
  <pageMargins left="0.19685039370078741" right="0" top="0.19685039370078741" bottom="0.19685039370078741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1:G12"/>
  <sheetViews>
    <sheetView showGridLines="0" workbookViewId="0">
      <selection activeCell="B2" sqref="B2:G2"/>
    </sheetView>
  </sheetViews>
  <sheetFormatPr baseColWidth="10" defaultRowHeight="15.75"/>
  <cols>
    <col min="1" max="1" width="3.7109375" style="1" customWidth="1"/>
    <col min="2" max="2" width="34.7109375" style="1" customWidth="1"/>
    <col min="3" max="4" width="13.7109375" style="1" customWidth="1"/>
    <col min="5" max="5" width="34.7109375" style="1" customWidth="1"/>
    <col min="6" max="7" width="13.7109375" style="1" customWidth="1"/>
    <col min="8" max="16384" width="11.42578125" style="1"/>
  </cols>
  <sheetData>
    <row r="1" spans="2:7" ht="16.5" thickBot="1"/>
    <row r="2" spans="2:7" ht="16.5" thickBot="1">
      <c r="B2" s="176" t="s">
        <v>215</v>
      </c>
      <c r="C2" s="177"/>
      <c r="D2" s="177"/>
      <c r="E2" s="177"/>
      <c r="F2" s="177"/>
      <c r="G2" s="178"/>
    </row>
    <row r="3" spans="2:7">
      <c r="B3" s="56" t="s">
        <v>17</v>
      </c>
      <c r="C3" s="57" t="s">
        <v>0</v>
      </c>
      <c r="D3" s="57" t="s">
        <v>171</v>
      </c>
      <c r="E3" s="57" t="s">
        <v>21</v>
      </c>
      <c r="F3" s="57" t="s">
        <v>0</v>
      </c>
      <c r="G3" s="58" t="s">
        <v>171</v>
      </c>
    </row>
    <row r="4" spans="2:7">
      <c r="B4" s="127" t="s">
        <v>46</v>
      </c>
      <c r="C4" s="124"/>
      <c r="D4" s="124"/>
      <c r="E4" s="121" t="s">
        <v>191</v>
      </c>
      <c r="F4" s="124"/>
      <c r="G4" s="128"/>
    </row>
    <row r="5" spans="2:7">
      <c r="B5" s="129" t="s">
        <v>197</v>
      </c>
      <c r="C5" s="125"/>
      <c r="D5" s="125"/>
      <c r="E5" s="122" t="s">
        <v>195</v>
      </c>
      <c r="F5" s="125"/>
      <c r="G5" s="130"/>
    </row>
    <row r="6" spans="2:7">
      <c r="B6" s="129" t="s">
        <v>180</v>
      </c>
      <c r="C6" s="125"/>
      <c r="D6" s="125"/>
      <c r="E6" s="122" t="s">
        <v>192</v>
      </c>
      <c r="F6" s="125"/>
      <c r="G6" s="130"/>
    </row>
    <row r="7" spans="2:7">
      <c r="B7" s="131" t="s">
        <v>47</v>
      </c>
      <c r="C7" s="126"/>
      <c r="D7" s="126"/>
      <c r="E7" s="123" t="s">
        <v>48</v>
      </c>
      <c r="F7" s="126"/>
      <c r="G7" s="132"/>
    </row>
    <row r="8" spans="2:7" s="8" customFormat="1" ht="16.5" thickBot="1">
      <c r="B8" s="118" t="s">
        <v>49</v>
      </c>
      <c r="C8" s="133"/>
      <c r="D8" s="133"/>
      <c r="E8" s="136" t="s">
        <v>49</v>
      </c>
      <c r="F8" s="133"/>
      <c r="G8" s="134"/>
    </row>
    <row r="9" spans="2:7">
      <c r="B9" s="69" t="s">
        <v>194</v>
      </c>
      <c r="C9" s="71"/>
      <c r="D9" s="70"/>
      <c r="E9" s="71"/>
      <c r="F9" s="70"/>
      <c r="G9" s="72"/>
    </row>
    <row r="10" spans="2:7">
      <c r="B10" s="73" t="s">
        <v>193</v>
      </c>
      <c r="C10" s="3"/>
      <c r="D10" s="62"/>
      <c r="E10" s="3"/>
      <c r="F10" s="62"/>
      <c r="G10" s="74"/>
    </row>
    <row r="11" spans="2:7">
      <c r="B11" s="73" t="s">
        <v>196</v>
      </c>
      <c r="C11" s="3"/>
      <c r="D11" s="62"/>
      <c r="E11" s="3"/>
      <c r="F11" s="3"/>
      <c r="G11" s="74"/>
    </row>
    <row r="12" spans="2:7" ht="16.5" thickBot="1">
      <c r="B12" s="75" t="s">
        <v>198</v>
      </c>
      <c r="C12" s="76"/>
      <c r="D12" s="135"/>
      <c r="E12" s="76"/>
      <c r="F12" s="76"/>
      <c r="G12" s="78"/>
    </row>
  </sheetData>
  <mergeCells count="1">
    <mergeCell ref="B2:G2"/>
  </mergeCells>
  <phoneticPr fontId="0" type="noConversion"/>
  <pageMargins left="0.19685039370078741" right="0.19685039370078741" top="0.19685039370078741" bottom="0.19685039370078741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B1:F18"/>
  <sheetViews>
    <sheetView showGridLines="0" workbookViewId="0">
      <selection activeCell="B2" sqref="B2:F2"/>
    </sheetView>
  </sheetViews>
  <sheetFormatPr baseColWidth="10" defaultRowHeight="15.75"/>
  <cols>
    <col min="1" max="1" width="3.7109375" style="1" customWidth="1"/>
    <col min="2" max="2" width="3.7109375" style="66" customWidth="1"/>
    <col min="3" max="3" width="60.7109375" style="1" customWidth="1"/>
    <col min="4" max="6" width="13.7109375" style="1" customWidth="1"/>
    <col min="7" max="16384" width="11.42578125" style="1"/>
  </cols>
  <sheetData>
    <row r="1" spans="2:6" ht="16.5" thickBot="1"/>
    <row r="2" spans="2:6" ht="16.5" thickBot="1">
      <c r="B2" s="176" t="s">
        <v>216</v>
      </c>
      <c r="C2" s="177"/>
      <c r="D2" s="177"/>
      <c r="E2" s="177"/>
      <c r="F2" s="178"/>
    </row>
    <row r="3" spans="2:6" s="3" customFormat="1">
      <c r="B3" s="193" t="s">
        <v>50</v>
      </c>
      <c r="C3" s="194"/>
      <c r="D3" s="57" t="s">
        <v>0</v>
      </c>
      <c r="E3" s="57" t="s">
        <v>171</v>
      </c>
      <c r="F3" s="58" t="s">
        <v>217</v>
      </c>
    </row>
    <row r="4" spans="2:6">
      <c r="B4" s="144"/>
      <c r="C4" s="137" t="s">
        <v>53</v>
      </c>
      <c r="D4" s="98"/>
      <c r="E4" s="98"/>
      <c r="F4" s="111"/>
    </row>
    <row r="5" spans="2:6">
      <c r="B5" s="145" t="s">
        <v>51</v>
      </c>
      <c r="C5" s="138" t="s">
        <v>54</v>
      </c>
      <c r="D5" s="100"/>
      <c r="E5" s="100"/>
      <c r="F5" s="117"/>
    </row>
    <row r="6" spans="2:6" s="8" customFormat="1">
      <c r="B6" s="146" t="s">
        <v>52</v>
      </c>
      <c r="C6" s="140" t="s">
        <v>55</v>
      </c>
      <c r="D6" s="105"/>
      <c r="E6" s="105"/>
      <c r="F6" s="115"/>
    </row>
    <row r="7" spans="2:6">
      <c r="B7" s="144"/>
      <c r="C7" s="137" t="s">
        <v>56</v>
      </c>
      <c r="D7" s="98"/>
      <c r="E7" s="98"/>
      <c r="F7" s="111"/>
    </row>
    <row r="8" spans="2:6">
      <c r="B8" s="145" t="s">
        <v>51</v>
      </c>
      <c r="C8" s="138" t="s">
        <v>57</v>
      </c>
      <c r="D8" s="100"/>
      <c r="E8" s="100"/>
      <c r="F8" s="117"/>
    </row>
    <row r="9" spans="2:6" s="8" customFormat="1">
      <c r="B9" s="147" t="s">
        <v>52</v>
      </c>
      <c r="C9" s="139" t="s">
        <v>60</v>
      </c>
      <c r="D9" s="104"/>
      <c r="E9" s="104"/>
      <c r="F9" s="148"/>
    </row>
    <row r="10" spans="2:6">
      <c r="B10" s="144"/>
      <c r="C10" s="137" t="s">
        <v>58</v>
      </c>
      <c r="D10" s="98"/>
      <c r="E10" s="98"/>
      <c r="F10" s="111"/>
    </row>
    <row r="11" spans="2:6">
      <c r="B11" s="145" t="s">
        <v>51</v>
      </c>
      <c r="C11" s="138" t="s">
        <v>59</v>
      </c>
      <c r="D11" s="100"/>
      <c r="E11" s="100"/>
      <c r="F11" s="117"/>
    </row>
    <row r="12" spans="2:6" s="8" customFormat="1">
      <c r="B12" s="146" t="s">
        <v>52</v>
      </c>
      <c r="C12" s="141" t="s">
        <v>65</v>
      </c>
      <c r="D12" s="105"/>
      <c r="E12" s="105"/>
      <c r="F12" s="115"/>
    </row>
    <row r="13" spans="2:6">
      <c r="B13" s="195" t="s">
        <v>61</v>
      </c>
      <c r="C13" s="196"/>
      <c r="D13" s="104"/>
      <c r="E13" s="104"/>
      <c r="F13" s="148"/>
    </row>
    <row r="14" spans="2:6">
      <c r="B14" s="144"/>
      <c r="C14" s="137" t="s">
        <v>62</v>
      </c>
      <c r="D14" s="98"/>
      <c r="E14" s="98"/>
      <c r="F14" s="111"/>
    </row>
    <row r="15" spans="2:6">
      <c r="B15" s="145" t="s">
        <v>51</v>
      </c>
      <c r="C15" s="138" t="s">
        <v>63</v>
      </c>
      <c r="D15" s="100"/>
      <c r="E15" s="100"/>
      <c r="F15" s="117"/>
    </row>
    <row r="16" spans="2:6" s="8" customFormat="1">
      <c r="B16" s="147" t="s">
        <v>52</v>
      </c>
      <c r="C16" s="142" t="s">
        <v>64</v>
      </c>
      <c r="D16" s="104"/>
      <c r="E16" s="104"/>
      <c r="F16" s="148"/>
    </row>
    <row r="17" spans="2:6" s="143" customFormat="1" ht="16.5" thickBot="1">
      <c r="B17" s="149"/>
      <c r="C17" s="150" t="s">
        <v>218</v>
      </c>
      <c r="D17" s="64"/>
      <c r="E17" s="64"/>
      <c r="F17" s="151"/>
    </row>
    <row r="18" spans="2:6">
      <c r="D18" s="63"/>
      <c r="E18" s="63"/>
      <c r="F18" s="63"/>
    </row>
  </sheetData>
  <mergeCells count="3">
    <mergeCell ref="B2:F2"/>
    <mergeCell ref="B3:C3"/>
    <mergeCell ref="B13:C13"/>
  </mergeCells>
  <phoneticPr fontId="0" type="noConversion"/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B1:E25"/>
  <sheetViews>
    <sheetView showGridLines="0" workbookViewId="0">
      <selection activeCell="B2" sqref="B2:E2"/>
    </sheetView>
  </sheetViews>
  <sheetFormatPr baseColWidth="10" defaultRowHeight="15.75"/>
  <cols>
    <col min="1" max="1" width="3.7109375" style="3" customWidth="1"/>
    <col min="2" max="2" width="50.7109375" style="3" customWidth="1"/>
    <col min="3" max="3" width="13.7109375" style="3" customWidth="1"/>
    <col min="4" max="4" width="50.7109375" style="3" customWidth="1"/>
    <col min="5" max="5" width="13.7109375" style="3" customWidth="1"/>
    <col min="6" max="16384" width="11.42578125" style="3"/>
  </cols>
  <sheetData>
    <row r="1" spans="2:5" ht="16.5" thickBot="1">
      <c r="B1" s="94"/>
      <c r="C1" s="94"/>
      <c r="D1" s="94"/>
      <c r="E1" s="94"/>
    </row>
    <row r="2" spans="2:5" ht="16.5" thickBot="1">
      <c r="B2" s="179" t="s">
        <v>219</v>
      </c>
      <c r="C2" s="180"/>
      <c r="D2" s="180"/>
      <c r="E2" s="181"/>
    </row>
    <row r="3" spans="2:5" s="143" customFormat="1">
      <c r="B3" s="33" t="s">
        <v>82</v>
      </c>
      <c r="C3" s="34" t="s">
        <v>13</v>
      </c>
      <c r="D3" s="34" t="s">
        <v>83</v>
      </c>
      <c r="E3" s="35" t="s">
        <v>13</v>
      </c>
    </row>
    <row r="4" spans="2:5">
      <c r="B4" s="110"/>
      <c r="C4" s="107"/>
      <c r="D4" s="107"/>
      <c r="E4" s="155"/>
    </row>
    <row r="5" spans="2:5">
      <c r="B5" s="156" t="s">
        <v>84</v>
      </c>
      <c r="C5" s="99"/>
      <c r="D5" s="108" t="s">
        <v>85</v>
      </c>
      <c r="E5" s="113"/>
    </row>
    <row r="6" spans="2:5">
      <c r="B6" s="112"/>
      <c r="C6" s="99"/>
      <c r="D6" s="108"/>
      <c r="E6" s="113"/>
    </row>
    <row r="7" spans="2:5">
      <c r="B7" s="112" t="s">
        <v>220</v>
      </c>
      <c r="C7" s="99"/>
      <c r="D7" s="108" t="s">
        <v>86</v>
      </c>
      <c r="E7" s="113"/>
    </row>
    <row r="8" spans="2:5">
      <c r="B8" s="112" t="s">
        <v>221</v>
      </c>
      <c r="C8" s="99"/>
      <c r="D8" s="108" t="s">
        <v>87</v>
      </c>
      <c r="E8" s="113"/>
    </row>
    <row r="9" spans="2:5">
      <c r="B9" s="112" t="s">
        <v>222</v>
      </c>
      <c r="C9" s="99"/>
      <c r="D9" s="108" t="s">
        <v>89</v>
      </c>
      <c r="E9" s="113"/>
    </row>
    <row r="10" spans="2:5">
      <c r="B10" s="112" t="s">
        <v>223</v>
      </c>
      <c r="C10" s="99"/>
      <c r="D10" s="108" t="s">
        <v>91</v>
      </c>
      <c r="E10" s="113"/>
    </row>
    <row r="11" spans="2:5">
      <c r="B11" s="112"/>
      <c r="C11" s="99"/>
      <c r="D11" s="108"/>
      <c r="E11" s="113"/>
    </row>
    <row r="12" spans="2:5">
      <c r="B12" s="112"/>
      <c r="C12" s="99"/>
      <c r="D12" s="108" t="s">
        <v>92</v>
      </c>
      <c r="E12" s="113"/>
    </row>
    <row r="13" spans="2:5">
      <c r="B13" s="112" t="s">
        <v>93</v>
      </c>
      <c r="C13" s="99"/>
      <c r="D13" s="108" t="s">
        <v>200</v>
      </c>
      <c r="E13" s="113"/>
    </row>
    <row r="14" spans="2:5">
      <c r="B14" s="112"/>
      <c r="C14" s="99"/>
      <c r="D14" s="108"/>
      <c r="E14" s="113"/>
    </row>
    <row r="15" spans="2:5">
      <c r="B15" s="112" t="s">
        <v>94</v>
      </c>
      <c r="C15" s="99"/>
      <c r="D15" s="108" t="s">
        <v>95</v>
      </c>
      <c r="E15" s="113"/>
    </row>
    <row r="16" spans="2:5">
      <c r="B16" s="112"/>
      <c r="C16" s="99"/>
      <c r="D16" s="108" t="s">
        <v>96</v>
      </c>
      <c r="E16" s="113"/>
    </row>
    <row r="17" spans="2:5">
      <c r="B17" s="112"/>
      <c r="C17" s="99"/>
      <c r="D17" s="108" t="s">
        <v>97</v>
      </c>
      <c r="E17" s="113"/>
    </row>
    <row r="18" spans="2:5">
      <c r="B18" s="112"/>
      <c r="C18" s="99"/>
      <c r="D18" s="108"/>
      <c r="E18" s="113"/>
    </row>
    <row r="19" spans="2:5">
      <c r="B19" s="112" t="s">
        <v>199</v>
      </c>
      <c r="C19" s="99"/>
      <c r="D19" s="108" t="s">
        <v>98</v>
      </c>
      <c r="E19" s="113"/>
    </row>
    <row r="20" spans="2:5">
      <c r="B20" s="157"/>
      <c r="C20" s="100"/>
      <c r="D20" s="152"/>
      <c r="E20" s="117"/>
    </row>
    <row r="21" spans="2:5" s="143" customFormat="1">
      <c r="B21" s="158" t="s">
        <v>99</v>
      </c>
      <c r="C21" s="105"/>
      <c r="D21" s="153" t="s">
        <v>100</v>
      </c>
      <c r="E21" s="115"/>
    </row>
    <row r="22" spans="2:5" s="143" customFormat="1" ht="31.5">
      <c r="B22" s="159" t="s">
        <v>224</v>
      </c>
      <c r="C22" s="104"/>
      <c r="D22" s="154" t="s">
        <v>225</v>
      </c>
      <c r="E22" s="148"/>
    </row>
    <row r="23" spans="2:5" s="143" customFormat="1">
      <c r="B23" s="160" t="s">
        <v>43</v>
      </c>
      <c r="C23" s="104"/>
      <c r="D23" s="106" t="s">
        <v>43</v>
      </c>
      <c r="E23" s="148"/>
    </row>
    <row r="24" spans="2:5">
      <c r="B24" s="197" t="s">
        <v>201</v>
      </c>
      <c r="C24" s="198"/>
      <c r="D24" s="198"/>
      <c r="E24" s="199"/>
    </row>
    <row r="25" spans="2:5" ht="16.5" thickBot="1">
      <c r="B25" s="200" t="s">
        <v>226</v>
      </c>
      <c r="C25" s="201"/>
      <c r="D25" s="201"/>
      <c r="E25" s="202"/>
    </row>
  </sheetData>
  <mergeCells count="3">
    <mergeCell ref="B2:E2"/>
    <mergeCell ref="B24:E24"/>
    <mergeCell ref="B25:E25"/>
  </mergeCells>
  <phoneticPr fontId="0" type="noConversion"/>
  <pageMargins left="0.19685039370078741" right="0.19685039370078741" top="0.19685039370078741" bottom="0.19685039370078741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B1:E33"/>
  <sheetViews>
    <sheetView showGridLines="0" workbookViewId="0">
      <selection activeCell="B2" sqref="B2:E2"/>
    </sheetView>
  </sheetViews>
  <sheetFormatPr baseColWidth="10" defaultRowHeight="15.75"/>
  <cols>
    <col min="1" max="1" width="3.7109375" style="93" customWidth="1"/>
    <col min="2" max="2" width="60.7109375" style="93" customWidth="1"/>
    <col min="3" max="5" width="14.7109375" style="93" customWidth="1"/>
    <col min="6" max="16384" width="11.42578125" style="93"/>
  </cols>
  <sheetData>
    <row r="1" spans="2:5" ht="16.5" thickBot="1">
      <c r="B1" s="96"/>
      <c r="C1" s="161"/>
    </row>
    <row r="2" spans="2:5" s="94" customFormat="1" ht="16.5" thickBot="1">
      <c r="B2" s="184" t="s">
        <v>227</v>
      </c>
      <c r="C2" s="185"/>
      <c r="D2" s="185"/>
      <c r="E2" s="186"/>
    </row>
    <row r="3" spans="2:5" s="94" customFormat="1">
      <c r="B3" s="217" t="s">
        <v>66</v>
      </c>
      <c r="C3" s="215" t="s">
        <v>190</v>
      </c>
      <c r="D3" s="215"/>
      <c r="E3" s="216"/>
    </row>
    <row r="4" spans="2:5" s="94" customFormat="1" ht="31.5">
      <c r="B4" s="218"/>
      <c r="C4" s="103" t="s">
        <v>228</v>
      </c>
      <c r="D4" s="103" t="s">
        <v>229</v>
      </c>
      <c r="E4" s="165" t="s">
        <v>230</v>
      </c>
    </row>
    <row r="5" spans="2:5" s="94" customFormat="1">
      <c r="B5" s="166" t="s">
        <v>67</v>
      </c>
      <c r="C5" s="107"/>
      <c r="D5" s="107"/>
      <c r="E5" s="167"/>
    </row>
    <row r="6" spans="2:5" s="94" customFormat="1">
      <c r="B6" s="112" t="s">
        <v>68</v>
      </c>
      <c r="C6" s="108"/>
      <c r="D6" s="108"/>
      <c r="E6" s="168"/>
    </row>
    <row r="7" spans="2:5" s="94" customFormat="1">
      <c r="B7" s="112" t="s">
        <v>69</v>
      </c>
      <c r="C7" s="99"/>
      <c r="D7" s="99"/>
      <c r="E7" s="168"/>
    </row>
    <row r="8" spans="2:5" s="94" customFormat="1" ht="15.75" customHeight="1">
      <c r="B8" s="112" t="s">
        <v>70</v>
      </c>
      <c r="C8" s="99"/>
      <c r="D8" s="99"/>
      <c r="E8" s="168"/>
    </row>
    <row r="9" spans="2:5" s="94" customFormat="1" ht="15.75" customHeight="1">
      <c r="B9" s="156" t="s">
        <v>101</v>
      </c>
      <c r="C9" s="162"/>
      <c r="D9" s="99"/>
      <c r="E9" s="168"/>
    </row>
    <row r="10" spans="2:5" s="94" customFormat="1">
      <c r="B10" s="112" t="s">
        <v>71</v>
      </c>
      <c r="C10" s="99"/>
      <c r="D10" s="99"/>
      <c r="E10" s="168"/>
    </row>
    <row r="11" spans="2:5" s="94" customFormat="1">
      <c r="B11" s="112" t="s">
        <v>72</v>
      </c>
      <c r="C11" s="99"/>
      <c r="D11" s="99"/>
      <c r="E11" s="168"/>
    </row>
    <row r="12" spans="2:5" s="94" customFormat="1" ht="15.75" customHeight="1">
      <c r="B12" s="156" t="s">
        <v>102</v>
      </c>
      <c r="C12" s="99"/>
      <c r="D12" s="99"/>
      <c r="E12" s="168"/>
    </row>
    <row r="13" spans="2:5" s="97" customFormat="1">
      <c r="B13" s="114" t="s">
        <v>49</v>
      </c>
      <c r="C13" s="105"/>
      <c r="D13" s="105"/>
      <c r="E13" s="169"/>
    </row>
    <row r="14" spans="2:5" s="94" customFormat="1">
      <c r="B14" s="212" t="s">
        <v>232</v>
      </c>
      <c r="C14" s="213"/>
      <c r="D14" s="214"/>
      <c r="E14" s="170"/>
    </row>
    <row r="15" spans="2:5">
      <c r="B15" s="166" t="s">
        <v>73</v>
      </c>
      <c r="C15" s="107"/>
      <c r="D15" s="107"/>
      <c r="E15" s="171"/>
    </row>
    <row r="16" spans="2:5">
      <c r="B16" s="112" t="s">
        <v>74</v>
      </c>
      <c r="C16" s="99"/>
      <c r="D16" s="99"/>
      <c r="E16" s="172"/>
    </row>
    <row r="17" spans="2:5">
      <c r="B17" s="112" t="s">
        <v>75</v>
      </c>
      <c r="C17" s="100"/>
      <c r="D17" s="100"/>
      <c r="E17" s="172"/>
    </row>
    <row r="18" spans="2:5" s="163" customFormat="1">
      <c r="B18" s="116" t="s">
        <v>49</v>
      </c>
      <c r="C18" s="104"/>
      <c r="D18" s="104"/>
      <c r="E18" s="173"/>
    </row>
    <row r="19" spans="2:5" s="163" customFormat="1">
      <c r="B19" s="212" t="s">
        <v>233</v>
      </c>
      <c r="C19" s="213"/>
      <c r="D19" s="214"/>
      <c r="E19" s="148"/>
    </row>
    <row r="20" spans="2:5" s="163" customFormat="1">
      <c r="B20" s="209" t="s">
        <v>76</v>
      </c>
      <c r="C20" s="210"/>
      <c r="D20" s="211"/>
      <c r="E20" s="115"/>
    </row>
    <row r="21" spans="2:5" s="163" customFormat="1">
      <c r="B21" s="203" t="s">
        <v>104</v>
      </c>
      <c r="C21" s="204"/>
      <c r="D21" s="205"/>
      <c r="E21" s="174"/>
    </row>
    <row r="22" spans="2:5" s="163" customFormat="1">
      <c r="B22" s="203" t="s">
        <v>77</v>
      </c>
      <c r="C22" s="204"/>
      <c r="D22" s="205"/>
      <c r="E22" s="174"/>
    </row>
    <row r="23" spans="2:5" s="163" customFormat="1">
      <c r="B23" s="203" t="s">
        <v>105</v>
      </c>
      <c r="C23" s="204"/>
      <c r="D23" s="205"/>
      <c r="E23" s="174"/>
    </row>
    <row r="24" spans="2:5" s="94" customFormat="1">
      <c r="B24" s="166" t="s">
        <v>78</v>
      </c>
      <c r="C24" s="107"/>
      <c r="D24" s="107"/>
      <c r="E24" s="171"/>
    </row>
    <row r="25" spans="2:5" s="94" customFormat="1">
      <c r="B25" s="129" t="s">
        <v>79</v>
      </c>
      <c r="C25" s="108"/>
      <c r="D25" s="99"/>
      <c r="E25" s="172"/>
    </row>
    <row r="26" spans="2:5" s="94" customFormat="1" ht="31.5">
      <c r="B26" s="156" t="s">
        <v>103</v>
      </c>
      <c r="C26" s="100"/>
      <c r="D26" s="164"/>
      <c r="E26" s="172"/>
    </row>
    <row r="27" spans="2:5" s="97" customFormat="1">
      <c r="B27" s="116" t="s">
        <v>49</v>
      </c>
      <c r="C27" s="104"/>
      <c r="D27" s="104"/>
      <c r="E27" s="173"/>
    </row>
    <row r="28" spans="2:5" s="97" customFormat="1">
      <c r="B28" s="212" t="s">
        <v>231</v>
      </c>
      <c r="C28" s="213"/>
      <c r="D28" s="214"/>
      <c r="E28" s="148"/>
    </row>
    <row r="29" spans="2:5" s="97" customFormat="1">
      <c r="B29" s="209" t="s">
        <v>106</v>
      </c>
      <c r="C29" s="210"/>
      <c r="D29" s="211"/>
      <c r="E29" s="115"/>
    </row>
    <row r="30" spans="2:5" s="97" customFormat="1">
      <c r="B30" s="203" t="s">
        <v>80</v>
      </c>
      <c r="C30" s="204"/>
      <c r="D30" s="205"/>
      <c r="E30" s="174"/>
    </row>
    <row r="31" spans="2:5" s="97" customFormat="1">
      <c r="B31" s="203" t="s">
        <v>77</v>
      </c>
      <c r="C31" s="204"/>
      <c r="D31" s="205"/>
      <c r="E31" s="174"/>
    </row>
    <row r="32" spans="2:5" s="97" customFormat="1" ht="16.5" thickBot="1">
      <c r="B32" s="206" t="s">
        <v>81</v>
      </c>
      <c r="C32" s="207"/>
      <c r="D32" s="208"/>
      <c r="E32" s="175"/>
    </row>
    <row r="33" s="94" customFormat="1"/>
  </sheetData>
  <mergeCells count="14">
    <mergeCell ref="B2:E2"/>
    <mergeCell ref="C3:E3"/>
    <mergeCell ref="B14:D14"/>
    <mergeCell ref="B19:D19"/>
    <mergeCell ref="B21:D21"/>
    <mergeCell ref="B3:B4"/>
    <mergeCell ref="B20:D20"/>
    <mergeCell ref="B22:D22"/>
    <mergeCell ref="B32:D32"/>
    <mergeCell ref="B29:D29"/>
    <mergeCell ref="B30:D30"/>
    <mergeCell ref="B31:D31"/>
    <mergeCell ref="B23:D23"/>
    <mergeCell ref="B28:D28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Bilan N</vt:lpstr>
      <vt:lpstr>Bilan N+1</vt:lpstr>
      <vt:lpstr>Annexes</vt:lpstr>
      <vt:lpstr>CAF</vt:lpstr>
      <vt:lpstr>Bilan Fonctionnel</vt:lpstr>
      <vt:lpstr>Analyse Bilan Fonctionnel</vt:lpstr>
      <vt:lpstr>Tableau de Financement 1</vt:lpstr>
      <vt:lpstr>Tableau de Financement 2</vt:lpstr>
    </vt:vector>
  </TitlesOfParts>
  <Manager>IEL</Manager>
  <Company>IUT du Limousin - GEA BRIVE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843GTDFATD</dc:title>
  <dc:subject>DiagTD6.1Brochet</dc:subject>
  <dc:creator>Daniel ANTRAIGUE</dc:creator>
  <dc:description/>
  <cp:lastModifiedBy>Carlos JANUARIO</cp:lastModifiedBy>
  <cp:lastPrinted>2013-01-24T08:05:34Z</cp:lastPrinted>
  <dcterms:created xsi:type="dcterms:W3CDTF">2001-09-24T14:05:00Z</dcterms:created>
  <dcterms:modified xsi:type="dcterms:W3CDTF">2013-02-09T14:02:08Z</dcterms:modified>
</cp:coreProperties>
</file>