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15" windowWidth="11910" windowHeight="6315"/>
  </bookViews>
  <sheets>
    <sheet name="Tableau de Résultat" sheetId="5" r:id="rId1"/>
    <sheet name="Tableau de Financement" sheetId="4" r:id="rId2"/>
    <sheet name="Besoin en Fonds de Roulement" sheetId="7" r:id="rId3"/>
    <sheet name="Tableau des Flux  de Trésorerie" sheetId="6" r:id="rId4"/>
  </sheets>
  <calcPr calcId="125725"/>
</workbook>
</file>

<file path=xl/calcChain.xml><?xml version="1.0" encoding="utf-8"?>
<calcChain xmlns="http://schemas.openxmlformats.org/spreadsheetml/2006/main">
  <c r="E35" i="5"/>
  <c r="E19"/>
  <c r="C19"/>
  <c r="C42" s="1"/>
  <c r="E27"/>
  <c r="E38" s="1"/>
  <c r="C27"/>
  <c r="C35"/>
  <c r="C38" s="1"/>
  <c r="C45" l="1"/>
  <c r="E39"/>
  <c r="C43"/>
  <c r="C44"/>
  <c r="C46" s="1"/>
  <c r="E40"/>
  <c r="C40" s="1"/>
  <c r="C39"/>
</calcChain>
</file>

<file path=xl/sharedStrings.xml><?xml version="1.0" encoding="utf-8"?>
<sst xmlns="http://schemas.openxmlformats.org/spreadsheetml/2006/main" count="175" uniqueCount="161">
  <si>
    <t>Exercice N</t>
  </si>
  <si>
    <t xml:space="preserve"> Acquisitions d'immobilisations</t>
  </si>
  <si>
    <t>Dividendes versés aux actionnaires</t>
  </si>
  <si>
    <t xml:space="preserve">Trésorerie de clôture </t>
  </si>
  <si>
    <t xml:space="preserve">Trésorerie d'ouverture </t>
  </si>
  <si>
    <t xml:space="preserve"> Réduction  d'immobilisations financières</t>
  </si>
  <si>
    <t>Flux de trésorerie liés aux opérations de financement</t>
  </si>
  <si>
    <t>Flux de trésorerie liés aux opérations d'investissement</t>
  </si>
  <si>
    <t>Emissions d'emprunts</t>
  </si>
  <si>
    <t>Remboursements d'emprunts</t>
  </si>
  <si>
    <t>Subventions d'investissement reçues</t>
  </si>
  <si>
    <t>Flux de trésorerie liés à l'activité</t>
  </si>
  <si>
    <t>Variation des dettes et créances sur immobilisations</t>
  </si>
  <si>
    <t>(2) A calculer en valeurs nettes</t>
  </si>
  <si>
    <t>EMPLOIS</t>
  </si>
  <si>
    <t>RESSOURCES</t>
  </si>
  <si>
    <t>Distributions mises en paiement au cours de l'exercice</t>
  </si>
  <si>
    <t>Cessions ou réductions d'éléments de l'actif immobilisé :</t>
  </si>
  <si>
    <t xml:space="preserve">Réduction des capitaux propres </t>
  </si>
  <si>
    <t>Augmentation des capitaux propres</t>
  </si>
  <si>
    <t>Total des emplois</t>
  </si>
  <si>
    <t>Total des ressources</t>
  </si>
  <si>
    <t>Total Général</t>
  </si>
  <si>
    <t>RESULTAT NET</t>
  </si>
  <si>
    <t>Marge brute d'autofinancement</t>
  </si>
  <si>
    <t>Variations de stocks (2)</t>
  </si>
  <si>
    <t>Variations des créances d'exploitation (2)</t>
  </si>
  <si>
    <t>Variations des dettes d'exploitation</t>
  </si>
  <si>
    <t>Variations des Autres créances liées à l'activité</t>
  </si>
  <si>
    <t>Variations des Autres dettes liées à l'activité</t>
  </si>
  <si>
    <t>Moins : variation du Besoin en Fonds de Roulement lié à l'activité</t>
  </si>
  <si>
    <t xml:space="preserve">  Flux net de trésorerie généré par l'activité (A)</t>
  </si>
  <si>
    <t>Flux net de trésorerie lié aux opérations d'investissement (B)</t>
  </si>
  <si>
    <t>Flux net de trésorerie lié aux opérations de financement  ( C )</t>
  </si>
  <si>
    <t>Variation de trésorerie  (A + B + C)</t>
  </si>
  <si>
    <t>(1) A l'exclusion des dépréciations d'exploitation sur actif circulant</t>
  </si>
  <si>
    <t>Charges</t>
  </si>
  <si>
    <t>Montants</t>
  </si>
  <si>
    <t>Produits</t>
  </si>
  <si>
    <t>CHARGES D'EXPLOITATION</t>
  </si>
  <si>
    <t>PRODUITS D'EXPLOITATION</t>
  </si>
  <si>
    <t>Achats de marchandises</t>
  </si>
  <si>
    <t>Ventes de marchandises</t>
  </si>
  <si>
    <t>Variations stock de marchandises</t>
  </si>
  <si>
    <t>Production vendue</t>
  </si>
  <si>
    <t>Achats de Matières Premières</t>
  </si>
  <si>
    <t>Production stockée</t>
  </si>
  <si>
    <t>Variations de stock de Matières Premières</t>
  </si>
  <si>
    <t>Production immobilisée</t>
  </si>
  <si>
    <t>Autres charges externes</t>
  </si>
  <si>
    <t>Subventions d'exploitation</t>
  </si>
  <si>
    <t>Reprises sur dépréciations et provisions</t>
  </si>
  <si>
    <t>Autres Impôts taxes et assimilés</t>
  </si>
  <si>
    <t>Transferts de charges</t>
  </si>
  <si>
    <t>Salaires et rémunérations</t>
  </si>
  <si>
    <t>Autres produits</t>
  </si>
  <si>
    <t>Charges sociales</t>
  </si>
  <si>
    <t>Dotations aux Amortissements</t>
  </si>
  <si>
    <t>Dotations aux Provisions</t>
  </si>
  <si>
    <t>Autres charges</t>
  </si>
  <si>
    <t>Total</t>
  </si>
  <si>
    <t xml:space="preserve">Total </t>
  </si>
  <si>
    <t>CHARGES FINANCIERES</t>
  </si>
  <si>
    <t>PRODUITS FINANCIERS</t>
  </si>
  <si>
    <t>Produits de participations</t>
  </si>
  <si>
    <t>Produits d'Autres Valeurs Mobilières et créances</t>
  </si>
  <si>
    <t>Intérêts et charges</t>
  </si>
  <si>
    <t>Autres intérêts et produits</t>
  </si>
  <si>
    <t>Pertes de change</t>
  </si>
  <si>
    <t>Escomptes accordés</t>
  </si>
  <si>
    <t>Gains de change</t>
  </si>
  <si>
    <t>Charges nettes sur cessions  de VMP</t>
  </si>
  <si>
    <t>Produits nets sur cessions  de VMP</t>
  </si>
  <si>
    <t>CHARGES EXCEPTIONNELLES</t>
  </si>
  <si>
    <t>PRODUITS EXCEPTIONNELS</t>
  </si>
  <si>
    <t>Charges sur opérations de gestion</t>
  </si>
  <si>
    <t>Produits sur opérations de gestion</t>
  </si>
  <si>
    <t>Charges sur opérations en capital</t>
  </si>
  <si>
    <t>Produits sur opérations en capital</t>
  </si>
  <si>
    <t>Subventions d'investissement virées au résultat</t>
  </si>
  <si>
    <t>Dotations provisions réglementées</t>
  </si>
  <si>
    <t>Reprises sur dépréciations et provisions exceptionnelles</t>
  </si>
  <si>
    <t>Dotations amortissements et dépréciations exceptionnelles</t>
  </si>
  <si>
    <t xml:space="preserve">Participation des salariés </t>
  </si>
  <si>
    <t>Impôts sur les bénéfices</t>
  </si>
  <si>
    <t>TOTAL DES CHARGES</t>
  </si>
  <si>
    <t>TOTAL DES PRODUITS</t>
  </si>
  <si>
    <t>SC : Bénéfice</t>
  </si>
  <si>
    <t>SD : Perte</t>
  </si>
  <si>
    <t>TOTAL GENERAL</t>
  </si>
  <si>
    <t>Résultat d'exploitation</t>
  </si>
  <si>
    <t>Résultat financier</t>
  </si>
  <si>
    <t>Résultat courant</t>
  </si>
  <si>
    <t>Résultat exceptionnel</t>
  </si>
  <si>
    <t>Résultat de l'exercice</t>
  </si>
  <si>
    <t>Charges externes</t>
  </si>
  <si>
    <t xml:space="preserve">Remboursements des dettes financières   </t>
  </si>
  <si>
    <t xml:space="preserve">Augmentation des dettes financières     </t>
  </si>
  <si>
    <t>Acquisitions d'éléments de l'actif immobilisé :</t>
  </si>
  <si>
    <t>Charges à répartir sur plusieurs exercices</t>
  </si>
  <si>
    <t>Augmentation de capital</t>
  </si>
  <si>
    <t>Réduction de capital</t>
  </si>
  <si>
    <t>Contrôle</t>
  </si>
  <si>
    <t>N</t>
  </si>
  <si>
    <t>N-1</t>
  </si>
  <si>
    <t>Variations</t>
  </si>
  <si>
    <t>Stocks (montant net)</t>
  </si>
  <si>
    <t>Créances clients (montant net)</t>
  </si>
  <si>
    <t>Fournisseurs d'ABS</t>
  </si>
  <si>
    <t>TVA à décaisser</t>
  </si>
  <si>
    <t>Impôt sur les sociétés</t>
  </si>
  <si>
    <t>Dettes sur immobilisations</t>
  </si>
  <si>
    <t>Disponibilités</t>
  </si>
  <si>
    <t>Concours Bancaires Courants</t>
  </si>
  <si>
    <t>Trésorerie Nette</t>
  </si>
  <si>
    <t>Eléments</t>
  </si>
  <si>
    <t>Dotations aux Amortissements, Dépréciations et Provisions (1)</t>
  </si>
  <si>
    <t>Transferts de charges au compte de charges à répartir</t>
  </si>
  <si>
    <t>Résultat net</t>
  </si>
  <si>
    <t>Dotations aux amortissements</t>
  </si>
  <si>
    <t>Dotations aux dépréciations</t>
  </si>
  <si>
    <t>Valeur Comptable des Eléments cédés</t>
  </si>
  <si>
    <t>Prix des cessions d'éléments d'actif</t>
  </si>
  <si>
    <t>Capacité d'autofinancement</t>
  </si>
  <si>
    <t xml:space="preserve"> Cession d'immobilisations</t>
  </si>
  <si>
    <t>Produits de cessions</t>
  </si>
  <si>
    <t>Dotations aux Dépréciations (1)</t>
  </si>
  <si>
    <t>Reprises sur dépréciations et provisions (2)</t>
  </si>
  <si>
    <t>Entreprise SANDRE - TABLEAU DE RESULTAT de l'exercice N</t>
  </si>
  <si>
    <t>Impôts et taxes sur les rémunérations</t>
  </si>
  <si>
    <t>Dotations aux déprécréciations et provisions</t>
  </si>
  <si>
    <t>financières</t>
  </si>
  <si>
    <t>Valeur Comptable des Eléments d'actif cédés</t>
  </si>
  <si>
    <t>Produits des Cessions d'Eléments d'Actif</t>
  </si>
  <si>
    <t>(1) dont dotations aux dépréciations sur actif circulant :</t>
  </si>
  <si>
    <t xml:space="preserve">(2)   dont reprises sur dépréciations de l’actif circulant : </t>
  </si>
  <si>
    <t>Entreprise SANDRE - TABLEAU DE FINANCEMENT AU 31/12/N</t>
  </si>
  <si>
    <t xml:space="preserve">      - Immobilisations corporelles       </t>
  </si>
  <si>
    <t xml:space="preserve">      - Immobilisations financières</t>
  </si>
  <si>
    <t xml:space="preserve">      - Immobilisations incorporelles</t>
  </si>
  <si>
    <t xml:space="preserve">     Cessions d'immobilisations :</t>
  </si>
  <si>
    <t xml:space="preserve">     Cessions ou réductions d'immobilisations financières</t>
  </si>
  <si>
    <t xml:space="preserve">         - incorporelles</t>
  </si>
  <si>
    <t xml:space="preserve">         - corporelles                             </t>
  </si>
  <si>
    <t xml:space="preserve">     - augmentation des autres capitaux propres</t>
  </si>
  <si>
    <t xml:space="preserve">     - augmentation de capital ou apports</t>
  </si>
  <si>
    <t>Variation du fonds de roulement net global 
(ressource nette)</t>
  </si>
  <si>
    <t>Variation du fonds de roulement net global
(Emploi net)</t>
  </si>
  <si>
    <t>Quote-part de subventions virée au résultat</t>
  </si>
  <si>
    <t>Entreprise SANDRE - CAPACITE D'AUTOFINANCEMENT</t>
  </si>
  <si>
    <t>Capacité d'autofinancement de l'exercice</t>
  </si>
  <si>
    <t>Entreprise SANDRE - BESOIN EN FONDS DE ROULEMENT et VARIATION</t>
  </si>
  <si>
    <t>Besoin en Fonds de Roulement</t>
  </si>
  <si>
    <t>Entreprise SANDRE - TRESORERIE et VARIATION</t>
  </si>
  <si>
    <t>Entreprise SANDRE - TABLEAU DES FLUX DE TRESORERIE de l'exercice N
(en milliers d'€ ou K€)</t>
  </si>
  <si>
    <t>Elimination des charges et produits sans incidence sur la trésorerie ou non liés à l'activité :</t>
  </si>
  <si>
    <t>Commentaires</t>
  </si>
  <si>
    <t>La trésorerie de l’entreprise Sandre a très sensiblement diminué pendant l’exercice N en raison d’une réduction des 2/3 des disponibilités et de nouveaux crédits bancaires.
L’activité courante génère certes une variation positive de la trésorerie mais elle s’avére insuffisante face aux besoins de financement liés aux acquisitions d’immobilisations  effectuées.
En effet, d’importants investissements réalisés pendant l’exercice (19 400 K€) ont été financés par des ressources durables insuffisantes (17 200 K€).
Simultanément, l’entreprise a procédé à des remboursements d’emprunts.
La trésorerie nette reste cependant positive en fin d’exercice.
Il est conseillé aux dirigeants de maitriser le besoin en fonds de roulement pour maintenir une trésorerie nette excédentaire.
Uu appel aux associés ou aux actionnaires peut être également envisagé en vue d’une augmentation des fonds propres motivés par le bénéfice et les dividendes distribués.</t>
  </si>
  <si>
    <t>Reprises sur dépréciations</t>
  </si>
  <si>
    <t>Valeurs Comptables des éléments d'actif cédés</t>
  </si>
  <si>
    <t>Quotes-parts de subventions d'investissement virées au résultat</t>
  </si>
</sst>
</file>

<file path=xl/styles.xml><?xml version="1.0" encoding="utf-8"?>
<styleSheet xmlns="http://schemas.openxmlformats.org/spreadsheetml/2006/main">
  <numFmts count="3">
    <numFmt numFmtId="164" formatCode="_-* #,##0\ _F_-;\-* #,##0\ _F_-;_-* &quot;-&quot;\ _F_-;_-@_-"/>
    <numFmt numFmtId="165" formatCode="_-* #,##0.00\ _F_-;\-* #,##0.00\ _F_-;_-* &quot;-&quot;??\ _F_-;_-@_-"/>
    <numFmt numFmtId="166" formatCode="_-* #,##0.00\ _F_-;\-* #,##0.00\ _F_-;_-* &quot;-&quot;\ _F_-;_-@_-"/>
  </numFmts>
  <fonts count="8">
    <font>
      <sz val="10"/>
      <name val="Arial"/>
    </font>
    <font>
      <sz val="10"/>
      <name val="Arial"/>
      <family val="2"/>
    </font>
    <font>
      <sz val="12"/>
      <name val="Times New Roman"/>
      <family val="1"/>
    </font>
    <font>
      <b/>
      <sz val="12"/>
      <name val="Times New Roman"/>
      <family val="1"/>
    </font>
    <font>
      <i/>
      <sz val="12"/>
      <name val="Times New Roman"/>
      <family val="1"/>
    </font>
    <font>
      <sz val="8"/>
      <name val="Arial"/>
      <family val="2"/>
    </font>
    <font>
      <b/>
      <i/>
      <sz val="12"/>
      <name val="Times New Roman"/>
      <family val="1"/>
    </font>
    <font>
      <b/>
      <sz val="12"/>
      <color rgb="FFFF0000"/>
      <name val="Times New Roman"/>
      <family val="1"/>
    </font>
  </fonts>
  <fills count="6">
    <fill>
      <patternFill patternType="none"/>
    </fill>
    <fill>
      <patternFill patternType="gray125"/>
    </fill>
    <fill>
      <patternFill patternType="solid">
        <fgColor theme="5" tint="0.399975585192419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9" tint="0.39997558519241921"/>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165" fontId="1" fillId="0" borderId="0" applyFont="0" applyFill="0" applyBorder="0" applyAlignment="0" applyProtection="0"/>
  </cellStyleXfs>
  <cellXfs count="161">
    <xf numFmtId="0" fontId="0" fillId="0" borderId="0" xfId="0"/>
    <xf numFmtId="0" fontId="2" fillId="0" borderId="0" xfId="0" applyFont="1" applyFill="1" applyBorder="1"/>
    <xf numFmtId="0" fontId="2" fillId="0" borderId="0" xfId="0" applyFont="1" applyFill="1"/>
    <xf numFmtId="0" fontId="3" fillId="0" borderId="0" xfId="0" applyFont="1" applyFill="1" applyBorder="1"/>
    <xf numFmtId="0" fontId="2" fillId="0" borderId="0" xfId="0" applyFont="1" applyFill="1" applyBorder="1" applyAlignment="1">
      <alignment horizontal="left" indent="15"/>
    </xf>
    <xf numFmtId="0" fontId="2" fillId="0" borderId="0" xfId="0" applyFont="1" applyFill="1" applyBorder="1" applyAlignment="1">
      <alignment horizontal="left" indent="14"/>
    </xf>
    <xf numFmtId="0" fontId="2" fillId="0" borderId="0" xfId="0" applyFont="1" applyFill="1" applyBorder="1" applyAlignment="1">
      <alignment horizontal="left" indent="9"/>
    </xf>
    <xf numFmtId="0" fontId="4" fillId="0" borderId="0" xfId="0" applyFont="1" applyFill="1" applyBorder="1" applyAlignment="1">
      <alignment horizontal="left" indent="7"/>
    </xf>
    <xf numFmtId="0" fontId="4" fillId="0" borderId="0" xfId="0" applyFont="1" applyFill="1" applyBorder="1" applyAlignment="1">
      <alignment horizontal="left" indent="15"/>
    </xf>
    <xf numFmtId="0" fontId="2" fillId="0" borderId="0" xfId="0" applyFont="1" applyFill="1" applyBorder="1" applyAlignment="1">
      <alignment horizontal="left" indent="12"/>
    </xf>
    <xf numFmtId="4" fontId="3" fillId="0" borderId="5" xfId="0" applyNumberFormat="1" applyFont="1" applyFill="1" applyBorder="1" applyAlignment="1">
      <alignment vertical="center" wrapText="1"/>
    </xf>
    <xf numFmtId="0" fontId="3" fillId="0" borderId="0" xfId="0" applyFont="1" applyFill="1"/>
    <xf numFmtId="0" fontId="2" fillId="0" borderId="7"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2" fontId="2" fillId="0" borderId="0" xfId="0" applyNumberFormat="1" applyFont="1" applyFill="1" applyBorder="1"/>
    <xf numFmtId="0" fontId="3" fillId="0" borderId="15" xfId="0" applyFont="1" applyFill="1" applyBorder="1" applyAlignment="1">
      <alignment horizontal="right" vertical="center" wrapText="1"/>
    </xf>
    <xf numFmtId="0" fontId="6" fillId="4" borderId="14" xfId="0" applyFont="1" applyFill="1" applyBorder="1" applyAlignment="1">
      <alignment horizontal="center"/>
    </xf>
    <xf numFmtId="0" fontId="2" fillId="0" borderId="10" xfId="0" applyFont="1" applyFill="1" applyBorder="1"/>
    <xf numFmtId="0" fontId="2" fillId="0" borderId="7" xfId="0" applyFont="1" applyFill="1" applyBorder="1"/>
    <xf numFmtId="0" fontId="3" fillId="0" borderId="7" xfId="0" applyFont="1" applyFill="1" applyBorder="1" applyAlignment="1">
      <alignment horizontal="right" vertical="center" wrapText="1"/>
    </xf>
    <xf numFmtId="4" fontId="3" fillId="0" borderId="10" xfId="0" applyNumberFormat="1" applyFont="1" applyFill="1" applyBorder="1" applyAlignment="1">
      <alignment vertical="center" wrapText="1"/>
    </xf>
    <xf numFmtId="4" fontId="3" fillId="0" borderId="14" xfId="0" applyNumberFormat="1" applyFont="1" applyFill="1" applyBorder="1" applyAlignment="1">
      <alignment vertical="center" wrapText="1"/>
    </xf>
    <xf numFmtId="0" fontId="6" fillId="4" borderId="14" xfId="0" applyFont="1" applyFill="1" applyBorder="1" applyAlignment="1">
      <alignment horizontal="center" vertical="center" wrapText="1"/>
    </xf>
    <xf numFmtId="4" fontId="2" fillId="0" borderId="14" xfId="0" applyNumberFormat="1" applyFont="1" applyFill="1" applyBorder="1" applyAlignment="1">
      <alignment vertical="center" wrapText="1"/>
    </xf>
    <xf numFmtId="0" fontId="4" fillId="0" borderId="7" xfId="0" applyFont="1" applyFill="1" applyBorder="1" applyAlignment="1">
      <alignment vertical="center" wrapText="1"/>
    </xf>
    <xf numFmtId="0" fontId="2" fillId="0" borderId="15" xfId="0" applyFont="1" applyFill="1" applyBorder="1"/>
    <xf numFmtId="0" fontId="2" fillId="0" borderId="7" xfId="0" applyFont="1" applyFill="1" applyBorder="1" applyAlignment="1">
      <alignment horizontal="left" vertical="center" wrapText="1"/>
    </xf>
    <xf numFmtId="0" fontId="2" fillId="0" borderId="10" xfId="0" applyFont="1" applyFill="1" applyBorder="1" applyAlignment="1">
      <alignment vertical="center" wrapText="1"/>
    </xf>
    <xf numFmtId="0" fontId="2" fillId="0" borderId="16" xfId="0" applyFont="1" applyFill="1" applyBorder="1" applyAlignment="1">
      <alignment vertical="center" wrapText="1"/>
    </xf>
    <xf numFmtId="0" fontId="3" fillId="0" borderId="5" xfId="0" applyFont="1" applyFill="1" applyBorder="1" applyAlignment="1">
      <alignment horizontal="right" vertical="center" wrapText="1"/>
    </xf>
    <xf numFmtId="0" fontId="6" fillId="0" borderId="5" xfId="0" applyFont="1" applyFill="1" applyBorder="1" applyAlignment="1">
      <alignment horizontal="right" vertical="center" wrapText="1"/>
    </xf>
    <xf numFmtId="4" fontId="3" fillId="0" borderId="7" xfId="0" applyNumberFormat="1" applyFont="1" applyFill="1" applyBorder="1" applyAlignment="1">
      <alignment vertical="center" wrapText="1"/>
    </xf>
    <xf numFmtId="0" fontId="3" fillId="0" borderId="0" xfId="0" applyFont="1" applyFill="1" applyBorder="1" applyAlignment="1">
      <alignment horizontal="left" indent="4"/>
    </xf>
    <xf numFmtId="4" fontId="3" fillId="0" borderId="15" xfId="0" applyNumberFormat="1" applyFont="1" applyFill="1" applyBorder="1" applyAlignment="1">
      <alignment vertical="center" wrapText="1"/>
    </xf>
    <xf numFmtId="0" fontId="3" fillId="3" borderId="17" xfId="0" applyFont="1" applyFill="1" applyBorder="1" applyAlignment="1">
      <alignment horizontal="center"/>
    </xf>
    <xf numFmtId="0" fontId="3" fillId="3" borderId="18" xfId="0" applyFont="1" applyFill="1" applyBorder="1" applyAlignment="1">
      <alignment horizontal="center"/>
    </xf>
    <xf numFmtId="0" fontId="3" fillId="3" borderId="19" xfId="0" applyFont="1" applyFill="1" applyBorder="1" applyAlignment="1">
      <alignment horizontal="center"/>
    </xf>
    <xf numFmtId="0" fontId="6" fillId="4" borderId="20" xfId="0" applyFont="1" applyFill="1" applyBorder="1" applyAlignment="1">
      <alignment horizontal="center"/>
    </xf>
    <xf numFmtId="0" fontId="2" fillId="0" borderId="21" xfId="0" applyFont="1" applyFill="1" applyBorder="1"/>
    <xf numFmtId="0" fontId="2" fillId="0" borderId="22" xfId="0" applyFont="1" applyFill="1" applyBorder="1" applyAlignment="1">
      <alignment vertical="center" wrapText="1"/>
    </xf>
    <xf numFmtId="0" fontId="2" fillId="0" borderId="23" xfId="0" applyFont="1" applyFill="1" applyBorder="1"/>
    <xf numFmtId="4" fontId="2" fillId="0" borderId="23" xfId="0" applyNumberFormat="1" applyFont="1" applyFill="1" applyBorder="1" applyAlignment="1">
      <alignment vertical="center" wrapText="1"/>
    </xf>
    <xf numFmtId="4" fontId="2" fillId="0" borderId="24" xfId="0" applyNumberFormat="1" applyFont="1" applyFill="1" applyBorder="1" applyAlignment="1">
      <alignment vertical="center" wrapText="1"/>
    </xf>
    <xf numFmtId="0" fontId="3" fillId="0" borderId="22" xfId="0" applyFont="1" applyFill="1" applyBorder="1" applyAlignment="1">
      <alignment horizontal="right" vertical="center" wrapText="1"/>
    </xf>
    <xf numFmtId="4" fontId="3" fillId="0" borderId="21" xfId="0" applyNumberFormat="1" applyFont="1" applyFill="1" applyBorder="1" applyAlignment="1">
      <alignment vertical="center" wrapText="1"/>
    </xf>
    <xf numFmtId="0" fontId="6" fillId="4" borderId="20" xfId="0" applyFont="1" applyFill="1" applyBorder="1" applyAlignment="1">
      <alignment horizontal="center" vertical="center" wrapText="1"/>
    </xf>
    <xf numFmtId="4" fontId="2" fillId="0" borderId="21" xfId="0" applyNumberFormat="1" applyFont="1" applyFill="1" applyBorder="1" applyAlignment="1">
      <alignment vertical="center" wrapText="1"/>
    </xf>
    <xf numFmtId="0" fontId="4" fillId="0" borderId="22" xfId="0" applyFont="1" applyFill="1" applyBorder="1" applyAlignment="1">
      <alignment vertical="center" wrapText="1"/>
    </xf>
    <xf numFmtId="0" fontId="2" fillId="0" borderId="22" xfId="0" applyFont="1" applyFill="1" applyBorder="1"/>
    <xf numFmtId="0" fontId="3" fillId="0" borderId="25" xfId="0" applyFont="1" applyFill="1" applyBorder="1" applyAlignment="1">
      <alignment horizontal="right" vertical="center" wrapText="1"/>
    </xf>
    <xf numFmtId="4" fontId="3" fillId="0" borderId="26" xfId="0" applyNumberFormat="1" applyFont="1" applyFill="1" applyBorder="1" applyAlignment="1">
      <alignment vertical="center" wrapText="1"/>
    </xf>
    <xf numFmtId="0" fontId="2" fillId="0" borderId="20" xfId="0" applyFont="1" applyFill="1" applyBorder="1" applyAlignment="1">
      <alignment vertical="center" wrapText="1"/>
    </xf>
    <xf numFmtId="4" fontId="2" fillId="0" borderId="27" xfId="0" applyNumberFormat="1" applyFont="1" applyFill="1" applyBorder="1" applyAlignment="1">
      <alignment vertical="center" wrapText="1"/>
    </xf>
    <xf numFmtId="4" fontId="2" fillId="0" borderId="12" xfId="0" applyNumberFormat="1" applyFont="1" applyFill="1" applyBorder="1" applyAlignment="1">
      <alignment vertical="center" wrapText="1"/>
    </xf>
    <xf numFmtId="0" fontId="3" fillId="0" borderId="28" xfId="0" applyFont="1" applyFill="1" applyBorder="1" applyAlignment="1">
      <alignment horizontal="right" vertical="center" wrapText="1"/>
    </xf>
    <xf numFmtId="0" fontId="6" fillId="0" borderId="28" xfId="0" applyFont="1" applyFill="1" applyBorder="1" applyAlignment="1">
      <alignment horizontal="right" vertical="center" wrapText="1"/>
    </xf>
    <xf numFmtId="0" fontId="3" fillId="0" borderId="17" xfId="0" applyFont="1" applyFill="1" applyBorder="1" applyAlignment="1">
      <alignment horizontal="right" vertical="center" wrapText="1"/>
    </xf>
    <xf numFmtId="4" fontId="3" fillId="0" borderId="18" xfId="0" applyNumberFormat="1" applyFont="1" applyFill="1" applyBorder="1" applyAlignment="1">
      <alignment vertical="center" wrapText="1"/>
    </xf>
    <xf numFmtId="0" fontId="3" fillId="0" borderId="9" xfId="0" applyFont="1" applyFill="1" applyBorder="1"/>
    <xf numFmtId="0" fontId="3" fillId="0" borderId="13" xfId="0" applyFont="1" applyFill="1" applyBorder="1" applyAlignment="1">
      <alignment vertical="center" wrapText="1"/>
    </xf>
    <xf numFmtId="0" fontId="3" fillId="0" borderId="12" xfId="0" applyFont="1" applyFill="1" applyBorder="1"/>
    <xf numFmtId="0" fontId="3" fillId="0" borderId="12" xfId="0" applyFont="1" applyFill="1" applyBorder="1" applyAlignment="1">
      <alignment vertical="center" wrapText="1"/>
    </xf>
    <xf numFmtId="0" fontId="3" fillId="0" borderId="32" xfId="0" applyFont="1" applyFill="1" applyBorder="1" applyAlignment="1">
      <alignment horizontal="right" vertical="center" wrapText="1"/>
    </xf>
    <xf numFmtId="4" fontId="3" fillId="0" borderId="30" xfId="0" applyNumberFormat="1" applyFont="1" applyFill="1" applyBorder="1" applyAlignment="1">
      <alignment vertical="center" wrapText="1"/>
    </xf>
    <xf numFmtId="0" fontId="3" fillId="0" borderId="4" xfId="0" applyFont="1" applyFill="1" applyBorder="1" applyAlignment="1">
      <alignment vertical="center" wrapText="1"/>
    </xf>
    <xf numFmtId="0" fontId="3" fillId="0" borderId="33" xfId="0" applyFont="1" applyFill="1" applyBorder="1" applyAlignment="1">
      <alignment vertical="center"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wrapText="1"/>
    </xf>
    <xf numFmtId="3" fontId="2" fillId="0" borderId="0" xfId="0" applyNumberFormat="1" applyFont="1" applyFill="1" applyBorder="1" applyAlignment="1">
      <alignment vertical="center" wrapText="1"/>
    </xf>
    <xf numFmtId="4" fontId="2" fillId="0" borderId="0" xfId="0" applyNumberFormat="1" applyFont="1" applyFill="1" applyBorder="1" applyAlignment="1">
      <alignment vertical="center"/>
    </xf>
    <xf numFmtId="4" fontId="2" fillId="0" borderId="0" xfId="0" applyNumberFormat="1" applyFont="1" applyFill="1" applyBorder="1"/>
    <xf numFmtId="4" fontId="2" fillId="0" borderId="14" xfId="0" applyNumberFormat="1" applyFont="1" applyFill="1" applyBorder="1"/>
    <xf numFmtId="4" fontId="2" fillId="0" borderId="7" xfId="0" applyNumberFormat="1" applyFont="1" applyFill="1" applyBorder="1"/>
    <xf numFmtId="4" fontId="2" fillId="0" borderId="15" xfId="0" applyNumberFormat="1" applyFont="1" applyFill="1" applyBorder="1"/>
    <xf numFmtId="3" fontId="2" fillId="0" borderId="14" xfId="0" applyNumberFormat="1" applyFont="1" applyFill="1" applyBorder="1" applyAlignment="1">
      <alignment vertical="center" wrapText="1"/>
    </xf>
    <xf numFmtId="3" fontId="2" fillId="0" borderId="7" xfId="0" applyNumberFormat="1" applyFont="1" applyFill="1" applyBorder="1" applyAlignment="1">
      <alignment wrapText="1"/>
    </xf>
    <xf numFmtId="3" fontId="2" fillId="0" borderId="7" xfId="0" applyNumberFormat="1" applyFont="1" applyFill="1" applyBorder="1"/>
    <xf numFmtId="49" fontId="2" fillId="0" borderId="7" xfId="0" applyNumberFormat="1" applyFont="1" applyFill="1" applyBorder="1"/>
    <xf numFmtId="0" fontId="3" fillId="0" borderId="0" xfId="0" applyFont="1" applyFill="1" applyBorder="1" applyAlignment="1">
      <alignment vertical="center"/>
    </xf>
    <xf numFmtId="4" fontId="3" fillId="0" borderId="14" xfId="0" applyNumberFormat="1" applyFont="1" applyFill="1" applyBorder="1" applyAlignment="1">
      <alignment vertical="center"/>
    </xf>
    <xf numFmtId="0" fontId="3" fillId="0" borderId="7" xfId="0" applyFont="1" applyFill="1" applyBorder="1" applyAlignment="1">
      <alignment horizontal="right"/>
    </xf>
    <xf numFmtId="4" fontId="3" fillId="0" borderId="5" xfId="0" applyNumberFormat="1" applyFont="1" applyFill="1" applyBorder="1" applyAlignment="1">
      <alignment horizontal="right" vertical="center"/>
    </xf>
    <xf numFmtId="3" fontId="3" fillId="0" borderId="5" xfId="0" applyNumberFormat="1" applyFont="1" applyFill="1" applyBorder="1" applyAlignment="1">
      <alignment horizontal="center" wrapText="1"/>
    </xf>
    <xf numFmtId="0" fontId="2" fillId="0" borderId="17" xfId="0" applyFont="1" applyFill="1" applyBorder="1" applyAlignment="1">
      <alignment horizontal="left" vertical="center" wrapText="1"/>
    </xf>
    <xf numFmtId="4" fontId="2" fillId="0" borderId="19" xfId="0" applyNumberFormat="1" applyFont="1" applyFill="1" applyBorder="1" applyAlignment="1">
      <alignment vertical="center"/>
    </xf>
    <xf numFmtId="3" fontId="2" fillId="0" borderId="22" xfId="0" applyNumberFormat="1" applyFont="1" applyFill="1" applyBorder="1" applyAlignment="1">
      <alignment vertical="center" wrapText="1"/>
    </xf>
    <xf numFmtId="4" fontId="2" fillId="0" borderId="23" xfId="0" applyNumberFormat="1" applyFont="1" applyFill="1" applyBorder="1" applyAlignment="1">
      <alignment vertical="center"/>
    </xf>
    <xf numFmtId="3" fontId="2" fillId="0" borderId="25" xfId="0" applyNumberFormat="1" applyFont="1" applyFill="1" applyBorder="1" applyAlignment="1">
      <alignment vertical="center" wrapText="1"/>
    </xf>
    <xf numFmtId="4" fontId="2" fillId="0" borderId="24" xfId="0" applyNumberFormat="1" applyFont="1" applyFill="1" applyBorder="1" applyAlignment="1">
      <alignment vertical="center"/>
    </xf>
    <xf numFmtId="3" fontId="3" fillId="4" borderId="29" xfId="0" applyNumberFormat="1" applyFont="1" applyFill="1" applyBorder="1" applyAlignment="1">
      <alignment horizontal="center" vertical="center" wrapText="1"/>
    </xf>
    <xf numFmtId="4" fontId="3" fillId="0" borderId="31" xfId="0" applyNumberFormat="1" applyFont="1" applyFill="1" applyBorder="1" applyAlignment="1">
      <alignment vertical="center"/>
    </xf>
    <xf numFmtId="0" fontId="3" fillId="3" borderId="17" xfId="0" applyFont="1" applyFill="1" applyBorder="1" applyAlignment="1">
      <alignment horizontal="centerContinuous"/>
    </xf>
    <xf numFmtId="0" fontId="3" fillId="3" borderId="18" xfId="0" applyFont="1" applyFill="1" applyBorder="1" applyAlignment="1">
      <alignment horizontal="centerContinuous"/>
    </xf>
    <xf numFmtId="0" fontId="3" fillId="3" borderId="34" xfId="0" applyFont="1" applyFill="1" applyBorder="1" applyAlignment="1">
      <alignment horizontal="center"/>
    </xf>
    <xf numFmtId="0" fontId="2" fillId="0" borderId="20" xfId="0" applyFont="1" applyFill="1" applyBorder="1" applyAlignment="1">
      <alignment wrapText="1"/>
    </xf>
    <xf numFmtId="4" fontId="2" fillId="0" borderId="21" xfId="0" applyNumberFormat="1" applyFont="1" applyFill="1" applyBorder="1" applyAlignment="1">
      <alignment vertical="center"/>
    </xf>
    <xf numFmtId="4" fontId="2" fillId="0" borderId="23" xfId="0" applyNumberFormat="1" applyFont="1" applyFill="1" applyBorder="1"/>
    <xf numFmtId="0" fontId="2" fillId="0" borderId="22" xfId="0" quotePrefix="1" applyFont="1" applyFill="1" applyBorder="1"/>
    <xf numFmtId="49" fontId="2" fillId="0" borderId="22" xfId="0" applyNumberFormat="1" applyFont="1" applyFill="1" applyBorder="1" applyAlignment="1">
      <alignment vertical="center" wrapText="1"/>
    </xf>
    <xf numFmtId="4" fontId="2" fillId="0" borderId="24" xfId="0" applyNumberFormat="1" applyFont="1" applyFill="1" applyBorder="1"/>
    <xf numFmtId="0" fontId="3" fillId="0" borderId="22" xfId="0" applyFont="1" applyFill="1" applyBorder="1" applyAlignment="1">
      <alignment horizontal="right" vertical="center"/>
    </xf>
    <xf numFmtId="4" fontId="3" fillId="0" borderId="21" xfId="0" applyNumberFormat="1" applyFont="1" applyFill="1" applyBorder="1" applyAlignment="1">
      <alignment vertical="center"/>
    </xf>
    <xf numFmtId="0" fontId="3" fillId="0" borderId="28" xfId="0" applyFont="1" applyFill="1" applyBorder="1" applyAlignment="1">
      <alignment horizontal="center" wrapText="1"/>
    </xf>
    <xf numFmtId="4" fontId="3" fillId="0" borderId="26" xfId="0" applyNumberFormat="1" applyFont="1" applyFill="1" applyBorder="1" applyAlignment="1">
      <alignment horizontal="right" vertical="center"/>
    </xf>
    <xf numFmtId="0" fontId="3" fillId="4" borderId="29" xfId="0" applyFont="1" applyFill="1" applyBorder="1" applyAlignment="1">
      <alignment horizontal="center" vertical="center"/>
    </xf>
    <xf numFmtId="4" fontId="3" fillId="0" borderId="30" xfId="0" applyNumberFormat="1" applyFont="1" applyFill="1" applyBorder="1"/>
    <xf numFmtId="0" fontId="3" fillId="4" borderId="30" xfId="0" applyFont="1" applyFill="1" applyBorder="1" applyAlignment="1">
      <alignment horizontal="center" vertical="center"/>
    </xf>
    <xf numFmtId="4" fontId="3" fillId="0" borderId="31" xfId="0" applyNumberFormat="1" applyFont="1" applyFill="1" applyBorder="1"/>
    <xf numFmtId="0" fontId="7" fillId="0" borderId="0" xfId="0" applyFont="1" applyFill="1" applyBorder="1"/>
    <xf numFmtId="0" fontId="4" fillId="0" borderId="0" xfId="0" applyFont="1" applyFill="1"/>
    <xf numFmtId="0" fontId="2" fillId="0" borderId="0" xfId="0" applyFont="1" applyFill="1" applyAlignment="1">
      <alignment horizontal="right"/>
    </xf>
    <xf numFmtId="0" fontId="3" fillId="3" borderId="17" xfId="0" applyFont="1" applyFill="1" applyBorder="1" applyAlignment="1">
      <alignment horizontal="center" wrapText="1"/>
    </xf>
    <xf numFmtId="0" fontId="6" fillId="0" borderId="20" xfId="0" applyFont="1" applyFill="1" applyBorder="1" applyAlignment="1">
      <alignment wrapText="1"/>
    </xf>
    <xf numFmtId="166" fontId="3" fillId="0" borderId="23" xfId="1" applyNumberFormat="1" applyFont="1" applyFill="1" applyBorder="1" applyAlignment="1">
      <alignment horizontal="right"/>
    </xf>
    <xf numFmtId="0" fontId="4" fillId="0" borderId="22" xfId="0" applyFont="1" applyFill="1" applyBorder="1" applyAlignment="1">
      <alignment wrapText="1"/>
    </xf>
    <xf numFmtId="164" fontId="2" fillId="0" borderId="23" xfId="0" applyNumberFormat="1" applyFont="1" applyFill="1" applyBorder="1" applyAlignment="1">
      <alignment horizontal="right"/>
    </xf>
    <xf numFmtId="0" fontId="2" fillId="0" borderId="22" xfId="0" applyFont="1" applyFill="1" applyBorder="1" applyAlignment="1">
      <alignment horizontal="left"/>
    </xf>
    <xf numFmtId="166" fontId="2" fillId="0" borderId="23" xfId="0" applyNumberFormat="1" applyFont="1" applyFill="1" applyBorder="1" applyAlignment="1">
      <alignment horizontal="right"/>
    </xf>
    <xf numFmtId="166" fontId="2" fillId="0" borderId="24" xfId="0" applyNumberFormat="1" applyFont="1" applyFill="1" applyBorder="1" applyAlignment="1">
      <alignment horizontal="right"/>
    </xf>
    <xf numFmtId="0" fontId="6" fillId="0" borderId="22" xfId="0" applyFont="1" applyFill="1" applyBorder="1" applyAlignment="1">
      <alignment horizontal="right"/>
    </xf>
    <xf numFmtId="166" fontId="3" fillId="0" borderId="26" xfId="0" applyNumberFormat="1" applyFont="1" applyFill="1" applyBorder="1" applyAlignment="1">
      <alignment horizontal="right"/>
    </xf>
    <xf numFmtId="166" fontId="2" fillId="0" borderId="21" xfId="0" applyNumberFormat="1" applyFont="1" applyFill="1" applyBorder="1" applyAlignment="1">
      <alignment horizontal="right"/>
    </xf>
    <xf numFmtId="0" fontId="6" fillId="0" borderId="25" xfId="0" applyFont="1" applyFill="1" applyBorder="1" applyAlignment="1">
      <alignment horizontal="right"/>
    </xf>
    <xf numFmtId="0" fontId="6" fillId="4" borderId="28" xfId="0" applyFont="1" applyFill="1" applyBorder="1" applyAlignment="1">
      <alignment horizontal="center" vertical="center" wrapText="1"/>
    </xf>
    <xf numFmtId="0" fontId="3" fillId="3" borderId="28" xfId="0" applyFont="1" applyFill="1" applyBorder="1" applyAlignment="1">
      <alignment horizontal="center"/>
    </xf>
    <xf numFmtId="0" fontId="3" fillId="3" borderId="21" xfId="0" applyFont="1" applyFill="1" applyBorder="1" applyAlignment="1">
      <alignment horizontal="center"/>
    </xf>
    <xf numFmtId="0" fontId="2" fillId="0" borderId="20" xfId="0" applyFont="1" applyFill="1" applyBorder="1"/>
    <xf numFmtId="0" fontId="2" fillId="0" borderId="25" xfId="0" applyFont="1" applyFill="1" applyBorder="1"/>
    <xf numFmtId="0" fontId="6" fillId="4" borderId="28" xfId="0" applyFont="1" applyFill="1" applyBorder="1" applyAlignment="1">
      <alignment horizontal="center" wrapText="1"/>
    </xf>
    <xf numFmtId="0" fontId="2" fillId="0" borderId="20" xfId="0" applyFont="1" applyFill="1" applyBorder="1" applyAlignment="1"/>
    <xf numFmtId="0" fontId="2" fillId="0" borderId="22" xfId="0" applyFont="1" applyFill="1" applyBorder="1" applyAlignment="1"/>
    <xf numFmtId="0" fontId="6" fillId="4" borderId="28" xfId="0" applyFont="1" applyFill="1" applyBorder="1" applyAlignment="1">
      <alignment horizontal="center"/>
    </xf>
    <xf numFmtId="0" fontId="6" fillId="5" borderId="20" xfId="0" applyFont="1" applyFill="1" applyBorder="1" applyAlignment="1">
      <alignment horizontal="center"/>
    </xf>
    <xf numFmtId="166" fontId="3" fillId="5" borderId="21" xfId="0" applyNumberFormat="1" applyFont="1" applyFill="1" applyBorder="1" applyAlignment="1">
      <alignment horizontal="right"/>
    </xf>
    <xf numFmtId="0" fontId="3" fillId="0" borderId="32" xfId="0" applyFont="1" applyFill="1" applyBorder="1" applyAlignment="1">
      <alignment horizontal="right"/>
    </xf>
    <xf numFmtId="166" fontId="3" fillId="0" borderId="31" xfId="0" applyNumberFormat="1" applyFont="1" applyFill="1" applyBorder="1" applyAlignment="1">
      <alignment horizontal="right"/>
    </xf>
    <xf numFmtId="0" fontId="4" fillId="0" borderId="8" xfId="0" applyFont="1" applyFill="1" applyBorder="1"/>
    <xf numFmtId="0" fontId="2" fillId="0" borderId="13" xfId="0" applyFont="1" applyFill="1" applyBorder="1" applyAlignment="1">
      <alignment horizontal="right"/>
    </xf>
    <xf numFmtId="0" fontId="4" fillId="0" borderId="3" xfId="0" applyFont="1" applyFill="1" applyBorder="1"/>
    <xf numFmtId="0" fontId="2" fillId="0" borderId="33" xfId="0" applyFont="1" applyFill="1" applyBorder="1" applyAlignment="1">
      <alignment horizontal="right"/>
    </xf>
    <xf numFmtId="0" fontId="3" fillId="3" borderId="35" xfId="0" applyFont="1" applyFill="1" applyBorder="1" applyAlignment="1">
      <alignment horizontal="center"/>
    </xf>
    <xf numFmtId="0" fontId="3" fillId="3" borderId="36" xfId="0" applyFont="1" applyFill="1" applyBorder="1" applyAlignment="1">
      <alignment horizontal="center"/>
    </xf>
    <xf numFmtId="4" fontId="2" fillId="0" borderId="21" xfId="0" applyNumberFormat="1" applyFont="1" applyFill="1" applyBorder="1"/>
    <xf numFmtId="0" fontId="3" fillId="4" borderId="29" xfId="0" applyFont="1" applyFill="1" applyBorder="1" applyAlignment="1">
      <alignment horizontal="right"/>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11" xfId="0" applyFont="1" applyFill="1" applyBorder="1" applyAlignment="1">
      <alignment horizont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1" xfId="0" applyFont="1" applyFill="1" applyBorder="1" applyAlignment="1">
      <alignment horizontal="justify" vertical="center"/>
    </xf>
    <xf numFmtId="4" fontId="2" fillId="0" borderId="16" xfId="0" applyNumberFormat="1" applyFont="1" applyFill="1" applyBorder="1" applyAlignment="1">
      <alignment vertical="center" wrapText="1"/>
    </xf>
    <xf numFmtId="4" fontId="2" fillId="0" borderId="6" xfId="0" applyNumberFormat="1" applyFont="1" applyFill="1" applyBorder="1" applyAlignment="1">
      <alignment vertical="center" wrapText="1"/>
    </xf>
    <xf numFmtId="4" fontId="2" fillId="0" borderId="7" xfId="0" applyNumberFormat="1" applyFont="1" applyFill="1" applyBorder="1" applyAlignment="1">
      <alignment horizontal="right" vertical="center" wrapText="1"/>
    </xf>
    <xf numFmtId="4" fontId="2" fillId="0" borderId="7" xfId="0" applyNumberFormat="1" applyFont="1" applyFill="1" applyBorder="1" applyAlignment="1">
      <alignment vertical="center" wrapText="1"/>
    </xf>
    <xf numFmtId="4" fontId="2" fillId="0" borderId="15" xfId="0" applyNumberFormat="1" applyFont="1" applyFill="1" applyBorder="1" applyAlignment="1">
      <alignment vertical="center" wrapText="1"/>
    </xf>
    <xf numFmtId="2" fontId="2" fillId="0" borderId="30" xfId="0" applyNumberFormat="1" applyFont="1" applyFill="1" applyBorder="1" applyAlignment="1">
      <alignment vertical="center" wrapText="1"/>
    </xf>
    <xf numFmtId="2" fontId="2" fillId="0" borderId="31" xfId="0" applyNumberFormat="1" applyFont="1" applyFill="1" applyBorder="1" applyAlignment="1">
      <alignment vertical="center" wrapText="1"/>
    </xf>
  </cellXfs>
  <cellStyles count="2">
    <cellStyle name="Milliers" xfId="1" builtinId="3"/>
    <cellStyle name="Normal" xfId="0" builtinId="0"/>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B1:I48"/>
  <sheetViews>
    <sheetView showGridLines="0" tabSelected="1" workbookViewId="0">
      <selection activeCell="B2" sqref="B2:E2"/>
    </sheetView>
  </sheetViews>
  <sheetFormatPr baseColWidth="10" defaultRowHeight="15.75"/>
  <cols>
    <col min="1" max="1" width="3.7109375" style="1" customWidth="1"/>
    <col min="2" max="2" width="43.7109375" style="1" customWidth="1"/>
    <col min="3" max="3" width="12.7109375" style="1" customWidth="1"/>
    <col min="4" max="4" width="43.7109375" style="1" customWidth="1"/>
    <col min="5" max="5" width="12.7109375" style="1" customWidth="1"/>
    <col min="6" max="16384" width="11.42578125" style="1"/>
  </cols>
  <sheetData>
    <row r="1" spans="2:9" ht="16.5" thickBot="1"/>
    <row r="2" spans="2:9" ht="16.5" thickBot="1">
      <c r="B2" s="146" t="s">
        <v>128</v>
      </c>
      <c r="C2" s="147"/>
      <c r="D2" s="147"/>
      <c r="E2" s="148"/>
    </row>
    <row r="3" spans="2:9">
      <c r="B3" s="36" t="s">
        <v>36</v>
      </c>
      <c r="C3" s="37" t="s">
        <v>37</v>
      </c>
      <c r="D3" s="37" t="s">
        <v>38</v>
      </c>
      <c r="E3" s="38" t="s">
        <v>37</v>
      </c>
    </row>
    <row r="4" spans="2:9">
      <c r="B4" s="39" t="s">
        <v>39</v>
      </c>
      <c r="C4" s="19"/>
      <c r="D4" s="18" t="s">
        <v>40</v>
      </c>
      <c r="E4" s="40"/>
    </row>
    <row r="5" spans="2:9">
      <c r="B5" s="41" t="s">
        <v>41</v>
      </c>
      <c r="C5" s="154">
        <v>8000</v>
      </c>
      <c r="D5" s="12" t="s">
        <v>42</v>
      </c>
      <c r="E5" s="43">
        <v>20000</v>
      </c>
    </row>
    <row r="6" spans="2:9">
      <c r="B6" s="41" t="s">
        <v>43</v>
      </c>
      <c r="C6" s="154">
        <v>-200</v>
      </c>
      <c r="D6" s="12" t="s">
        <v>44</v>
      </c>
      <c r="E6" s="43">
        <v>40000</v>
      </c>
      <c r="H6" s="72"/>
      <c r="I6" s="72"/>
    </row>
    <row r="7" spans="2:9">
      <c r="B7" s="41" t="s">
        <v>45</v>
      </c>
      <c r="C7" s="154">
        <v>16000</v>
      </c>
      <c r="D7" s="12" t="s">
        <v>46</v>
      </c>
      <c r="E7" s="43">
        <v>200</v>
      </c>
    </row>
    <row r="8" spans="2:9">
      <c r="B8" s="41" t="s">
        <v>47</v>
      </c>
      <c r="C8" s="154">
        <v>-400</v>
      </c>
      <c r="D8" s="12" t="s">
        <v>48</v>
      </c>
      <c r="E8" s="43"/>
    </row>
    <row r="9" spans="2:9">
      <c r="B9" s="41" t="s">
        <v>95</v>
      </c>
      <c r="C9" s="154">
        <v>13200</v>
      </c>
      <c r="D9" s="12" t="s">
        <v>50</v>
      </c>
      <c r="E9" s="43"/>
    </row>
    <row r="10" spans="2:9">
      <c r="B10" s="41" t="s">
        <v>49</v>
      </c>
      <c r="C10" s="154"/>
      <c r="D10" s="12" t="s">
        <v>127</v>
      </c>
      <c r="E10" s="43">
        <v>200</v>
      </c>
    </row>
    <row r="11" spans="2:9">
      <c r="B11" s="41" t="s">
        <v>129</v>
      </c>
      <c r="C11" s="154">
        <v>800</v>
      </c>
      <c r="D11" s="12" t="s">
        <v>53</v>
      </c>
      <c r="E11" s="43">
        <v>600</v>
      </c>
    </row>
    <row r="12" spans="2:9">
      <c r="B12" s="41" t="s">
        <v>52</v>
      </c>
      <c r="C12" s="154"/>
      <c r="D12" s="12" t="s">
        <v>55</v>
      </c>
      <c r="E12" s="43">
        <v>320</v>
      </c>
    </row>
    <row r="13" spans="2:9">
      <c r="B13" s="41" t="s">
        <v>54</v>
      </c>
      <c r="C13" s="154">
        <v>12000</v>
      </c>
      <c r="D13" s="20"/>
      <c r="E13" s="42"/>
    </row>
    <row r="14" spans="2:9">
      <c r="B14" s="41" t="s">
        <v>56</v>
      </c>
      <c r="C14" s="154">
        <v>1600</v>
      </c>
      <c r="D14" s="12"/>
      <c r="E14" s="43"/>
    </row>
    <row r="15" spans="2:9">
      <c r="B15" s="41" t="s">
        <v>57</v>
      </c>
      <c r="C15" s="154">
        <v>4000</v>
      </c>
      <c r="D15" s="12"/>
      <c r="E15" s="43"/>
    </row>
    <row r="16" spans="2:9">
      <c r="B16" s="41" t="s">
        <v>126</v>
      </c>
      <c r="C16" s="154">
        <v>1200</v>
      </c>
      <c r="D16" s="12"/>
      <c r="E16" s="43"/>
    </row>
    <row r="17" spans="2:5">
      <c r="B17" s="41" t="s">
        <v>58</v>
      </c>
      <c r="C17" s="154"/>
      <c r="D17" s="12"/>
      <c r="E17" s="43"/>
    </row>
    <row r="18" spans="2:5">
      <c r="B18" s="41" t="s">
        <v>59</v>
      </c>
      <c r="C18" s="155"/>
      <c r="D18" s="12"/>
      <c r="E18" s="44"/>
    </row>
    <row r="19" spans="2:5" s="3" customFormat="1">
      <c r="B19" s="45" t="s">
        <v>60</v>
      </c>
      <c r="C19" s="22">
        <f>SUM(C5:C18)</f>
        <v>56200</v>
      </c>
      <c r="D19" s="21" t="s">
        <v>61</v>
      </c>
      <c r="E19" s="46">
        <f>SUM(E5:E18)</f>
        <v>61320</v>
      </c>
    </row>
    <row r="20" spans="2:5">
      <c r="B20" s="47" t="s">
        <v>62</v>
      </c>
      <c r="C20" s="25"/>
      <c r="D20" s="24" t="s">
        <v>63</v>
      </c>
      <c r="E20" s="48"/>
    </row>
    <row r="21" spans="2:5">
      <c r="B21" s="41" t="s">
        <v>130</v>
      </c>
      <c r="C21" s="156"/>
      <c r="D21" s="12" t="s">
        <v>64</v>
      </c>
      <c r="E21" s="43">
        <v>480</v>
      </c>
    </row>
    <row r="22" spans="2:5" ht="31.5">
      <c r="B22" s="41" t="s">
        <v>131</v>
      </c>
      <c r="C22" s="156"/>
      <c r="D22" s="12" t="s">
        <v>65</v>
      </c>
      <c r="E22" s="43"/>
    </row>
    <row r="23" spans="2:5">
      <c r="B23" s="41" t="s">
        <v>66</v>
      </c>
      <c r="C23" s="157">
        <v>3680</v>
      </c>
      <c r="D23" s="12" t="s">
        <v>67</v>
      </c>
      <c r="E23" s="43"/>
    </row>
    <row r="24" spans="2:5">
      <c r="B24" s="41" t="s">
        <v>68</v>
      </c>
      <c r="C24" s="157"/>
      <c r="D24" s="12" t="s">
        <v>51</v>
      </c>
      <c r="E24" s="43"/>
    </row>
    <row r="25" spans="2:5">
      <c r="B25" s="41" t="s">
        <v>69</v>
      </c>
      <c r="C25" s="157"/>
      <c r="D25" s="12" t="s">
        <v>70</v>
      </c>
      <c r="E25" s="43"/>
    </row>
    <row r="26" spans="2:5">
      <c r="B26" s="41" t="s">
        <v>71</v>
      </c>
      <c r="C26" s="158"/>
      <c r="D26" s="12" t="s">
        <v>72</v>
      </c>
      <c r="E26" s="44"/>
    </row>
    <row r="27" spans="2:5" s="3" customFormat="1">
      <c r="B27" s="45" t="s">
        <v>60</v>
      </c>
      <c r="C27" s="23">
        <f>SUM(C21:C26)</f>
        <v>3680</v>
      </c>
      <c r="D27" s="21" t="s">
        <v>60</v>
      </c>
      <c r="E27" s="46">
        <f>SUM(E21:E26)</f>
        <v>480</v>
      </c>
    </row>
    <row r="28" spans="2:5">
      <c r="B28" s="47" t="s">
        <v>73</v>
      </c>
      <c r="C28" s="25"/>
      <c r="D28" s="24" t="s">
        <v>74</v>
      </c>
      <c r="E28" s="48"/>
    </row>
    <row r="29" spans="2:5">
      <c r="B29" s="41" t="s">
        <v>75</v>
      </c>
      <c r="C29" s="157"/>
      <c r="D29" s="12" t="s">
        <v>76</v>
      </c>
      <c r="E29" s="43"/>
    </row>
    <row r="30" spans="2:5">
      <c r="B30" s="41" t="s">
        <v>77</v>
      </c>
      <c r="C30" s="157"/>
      <c r="D30" s="12" t="s">
        <v>78</v>
      </c>
      <c r="E30" s="43"/>
    </row>
    <row r="31" spans="2:5">
      <c r="B31" s="49" t="s">
        <v>132</v>
      </c>
      <c r="C31" s="157">
        <v>1000</v>
      </c>
      <c r="D31" s="26" t="s">
        <v>133</v>
      </c>
      <c r="E31" s="43">
        <v>360</v>
      </c>
    </row>
    <row r="32" spans="2:5">
      <c r="B32" s="41" t="s">
        <v>80</v>
      </c>
      <c r="C32" s="157"/>
      <c r="D32" s="12" t="s">
        <v>79</v>
      </c>
      <c r="E32" s="43">
        <v>200</v>
      </c>
    </row>
    <row r="33" spans="2:5" ht="31.5">
      <c r="B33" s="41" t="s">
        <v>82</v>
      </c>
      <c r="C33" s="157"/>
      <c r="D33" s="28" t="s">
        <v>81</v>
      </c>
      <c r="E33" s="43"/>
    </row>
    <row r="34" spans="2:5">
      <c r="B34" s="50"/>
      <c r="C34" s="27"/>
      <c r="D34" s="12" t="s">
        <v>53</v>
      </c>
      <c r="E34" s="44"/>
    </row>
    <row r="35" spans="2:5" s="3" customFormat="1">
      <c r="B35" s="51" t="s">
        <v>60</v>
      </c>
      <c r="C35" s="10">
        <f>SUM(C29:C33)</f>
        <v>1000</v>
      </c>
      <c r="D35" s="17" t="s">
        <v>60</v>
      </c>
      <c r="E35" s="52">
        <f>SUM(E29:E34)</f>
        <v>560</v>
      </c>
    </row>
    <row r="36" spans="2:5">
      <c r="B36" s="53" t="s">
        <v>83</v>
      </c>
      <c r="C36" s="25">
        <v>160</v>
      </c>
      <c r="D36" s="29"/>
      <c r="E36" s="54"/>
    </row>
    <row r="37" spans="2:5">
      <c r="B37" s="41" t="s">
        <v>84</v>
      </c>
      <c r="C37" s="157">
        <v>320</v>
      </c>
      <c r="D37" s="30"/>
      <c r="E37" s="55"/>
    </row>
    <row r="38" spans="2:5" s="3" customFormat="1">
      <c r="B38" s="56" t="s">
        <v>85</v>
      </c>
      <c r="C38" s="10">
        <f>C19+C27+C35+C36+C37</f>
        <v>61360</v>
      </c>
      <c r="D38" s="31" t="s">
        <v>86</v>
      </c>
      <c r="E38" s="52">
        <f>E19+E27+E35</f>
        <v>62360</v>
      </c>
    </row>
    <row r="39" spans="2:5" s="3" customFormat="1">
      <c r="B39" s="57" t="s">
        <v>87</v>
      </c>
      <c r="C39" s="10">
        <f>IF(E38&gt;C38,E38-C38,"")</f>
        <v>1000</v>
      </c>
      <c r="D39" s="32" t="s">
        <v>88</v>
      </c>
      <c r="E39" s="52" t="str">
        <f>IF(C38&gt;E38,C38-E38,"")</f>
        <v/>
      </c>
    </row>
    <row r="40" spans="2:5" s="3" customFormat="1">
      <c r="B40" s="56" t="s">
        <v>89</v>
      </c>
      <c r="C40" s="10">
        <f>E40</f>
        <v>62360</v>
      </c>
      <c r="D40" s="31" t="s">
        <v>89</v>
      </c>
      <c r="E40" s="52">
        <f>E38</f>
        <v>62360</v>
      </c>
    </row>
    <row r="41" spans="2:5" ht="32.25" thickBot="1">
      <c r="B41" s="68" t="s">
        <v>134</v>
      </c>
      <c r="C41" s="159">
        <v>440</v>
      </c>
      <c r="D41" s="69" t="s">
        <v>135</v>
      </c>
      <c r="E41" s="160">
        <v>40</v>
      </c>
    </row>
    <row r="42" spans="2:5" s="3" customFormat="1">
      <c r="B42" s="58" t="s">
        <v>90</v>
      </c>
      <c r="C42" s="59">
        <f>E19-C19</f>
        <v>5120</v>
      </c>
      <c r="D42" s="60"/>
      <c r="E42" s="61"/>
    </row>
    <row r="43" spans="2:5" s="3" customFormat="1">
      <c r="B43" s="45" t="s">
        <v>91</v>
      </c>
      <c r="C43" s="35">
        <f>E27-C27</f>
        <v>-3200</v>
      </c>
      <c r="E43" s="62"/>
    </row>
    <row r="44" spans="2:5" s="3" customFormat="1">
      <c r="B44" s="45" t="s">
        <v>92</v>
      </c>
      <c r="C44" s="33">
        <f>C42+C43</f>
        <v>1920</v>
      </c>
      <c r="D44" s="34"/>
      <c r="E44" s="63"/>
    </row>
    <row r="45" spans="2:5" s="3" customFormat="1">
      <c r="B45" s="45" t="s">
        <v>93</v>
      </c>
      <c r="C45" s="33">
        <f>E35-C35</f>
        <v>-440</v>
      </c>
      <c r="D45" s="34"/>
      <c r="E45" s="63"/>
    </row>
    <row r="46" spans="2:5" s="3" customFormat="1" ht="16.5" thickBot="1">
      <c r="B46" s="64" t="s">
        <v>94</v>
      </c>
      <c r="C46" s="65">
        <f>C44+C45-C36-C37</f>
        <v>1000</v>
      </c>
      <c r="D46" s="66"/>
      <c r="E46" s="67"/>
    </row>
    <row r="47" spans="2:5">
      <c r="B47" s="13"/>
      <c r="C47" s="16"/>
    </row>
    <row r="48" spans="2:5">
      <c r="B48" s="13"/>
      <c r="C48" s="16"/>
    </row>
  </sheetData>
  <sheetProtection sheet="1" objects="1" scenarios="1"/>
  <mergeCells count="2">
    <mergeCell ref="B2:E2"/>
    <mergeCell ref="C21:C22"/>
  </mergeCells>
  <phoneticPr fontId="0" type="noConversion"/>
  <pageMargins left="0" right="0" top="0" bottom="0" header="0.51181102362204722" footer="0.51181102362204722"/>
  <pageSetup paperSize="9" scale="82" orientation="portrait" horizontalDpi="300" verticalDpi="300" r:id="rId1"/>
  <headerFooter alignWithMargins="0">
    <oddHeader xml:space="preserve">&amp;Ccas Eliott énoncé
Tableau emplois-ressources
partie 2
</oddHeader>
  </headerFooter>
</worksheet>
</file>

<file path=xl/worksheets/sheet2.xml><?xml version="1.0" encoding="utf-8"?>
<worksheet xmlns="http://schemas.openxmlformats.org/spreadsheetml/2006/main" xmlns:r="http://schemas.openxmlformats.org/officeDocument/2006/relationships">
  <sheetPr>
    <pageSetUpPr fitToPage="1"/>
  </sheetPr>
  <dimension ref="B1:F70"/>
  <sheetViews>
    <sheetView showGridLines="0" workbookViewId="0">
      <selection activeCell="B2" sqref="B2:C2"/>
    </sheetView>
  </sheetViews>
  <sheetFormatPr baseColWidth="10" defaultRowHeight="15.75"/>
  <cols>
    <col min="1" max="1" width="3.7109375" style="1" customWidth="1"/>
    <col min="2" max="2" width="48.7109375" style="1" customWidth="1"/>
    <col min="3" max="3" width="12.7109375" style="1" customWidth="1"/>
    <col min="4" max="4" width="48.7109375" style="1" customWidth="1"/>
    <col min="5" max="5" width="12.7109375" style="1" customWidth="1"/>
    <col min="6" max="16384" width="11.42578125" style="1"/>
  </cols>
  <sheetData>
    <row r="1" spans="2:5" ht="16.5" thickBot="1"/>
    <row r="2" spans="2:5" ht="16.5" thickBot="1">
      <c r="B2" s="146" t="s">
        <v>149</v>
      </c>
      <c r="C2" s="148"/>
    </row>
    <row r="3" spans="2:5">
      <c r="B3" s="85" t="s">
        <v>118</v>
      </c>
      <c r="C3" s="86"/>
    </row>
    <row r="4" spans="2:5">
      <c r="B4" s="87" t="s">
        <v>119</v>
      </c>
      <c r="C4" s="88"/>
    </row>
    <row r="5" spans="2:5">
      <c r="B5" s="87" t="s">
        <v>120</v>
      </c>
      <c r="C5" s="88"/>
    </row>
    <row r="6" spans="2:5">
      <c r="B6" s="87" t="s">
        <v>121</v>
      </c>
      <c r="C6" s="88"/>
    </row>
    <row r="7" spans="2:5">
      <c r="B7" s="87" t="s">
        <v>158</v>
      </c>
      <c r="C7" s="88"/>
    </row>
    <row r="8" spans="2:5">
      <c r="B8" s="87" t="s">
        <v>122</v>
      </c>
      <c r="C8" s="88"/>
    </row>
    <row r="9" spans="2:5">
      <c r="B9" s="89" t="s">
        <v>148</v>
      </c>
      <c r="C9" s="90"/>
    </row>
    <row r="10" spans="2:5" ht="16.5" thickBot="1">
      <c r="B10" s="91" t="s">
        <v>123</v>
      </c>
      <c r="C10" s="92"/>
    </row>
    <row r="11" spans="2:5" ht="16.5" thickBot="1"/>
    <row r="12" spans="2:5" s="3" customFormat="1" ht="16.5" thickBot="1">
      <c r="B12" s="149" t="s">
        <v>136</v>
      </c>
      <c r="C12" s="150"/>
      <c r="D12" s="150"/>
      <c r="E12" s="151"/>
    </row>
    <row r="13" spans="2:5" s="3" customFormat="1">
      <c r="B13" s="93" t="s">
        <v>14</v>
      </c>
      <c r="C13" s="37" t="s">
        <v>0</v>
      </c>
      <c r="D13" s="94" t="s">
        <v>15</v>
      </c>
      <c r="E13" s="95" t="s">
        <v>0</v>
      </c>
    </row>
    <row r="14" spans="2:5" ht="15.75" customHeight="1">
      <c r="B14" s="96" t="s">
        <v>16</v>
      </c>
      <c r="C14" s="73">
        <v>800</v>
      </c>
      <c r="D14" s="76" t="s">
        <v>150</v>
      </c>
      <c r="E14" s="97"/>
    </row>
    <row r="15" spans="2:5" ht="15.75" customHeight="1">
      <c r="B15" s="50" t="s">
        <v>98</v>
      </c>
      <c r="C15" s="74"/>
      <c r="D15" s="77" t="s">
        <v>17</v>
      </c>
      <c r="E15" s="98"/>
    </row>
    <row r="16" spans="2:5">
      <c r="B16" s="99" t="s">
        <v>139</v>
      </c>
      <c r="C16" s="74">
        <v>3000</v>
      </c>
      <c r="D16" s="78" t="s">
        <v>140</v>
      </c>
      <c r="E16" s="98"/>
    </row>
    <row r="17" spans="2:6">
      <c r="B17" s="99" t="s">
        <v>137</v>
      </c>
      <c r="C17" s="74">
        <v>13200</v>
      </c>
      <c r="D17" s="78" t="s">
        <v>142</v>
      </c>
      <c r="E17" s="98"/>
    </row>
    <row r="18" spans="2:6">
      <c r="B18" s="99" t="s">
        <v>138</v>
      </c>
      <c r="C18" s="74">
        <v>3200</v>
      </c>
      <c r="D18" s="78" t="s">
        <v>143</v>
      </c>
      <c r="E18" s="98">
        <v>360</v>
      </c>
    </row>
    <row r="19" spans="2:6" ht="15.75" customHeight="1">
      <c r="B19" s="100" t="s">
        <v>99</v>
      </c>
      <c r="C19" s="74">
        <v>600</v>
      </c>
      <c r="D19" s="77" t="s">
        <v>141</v>
      </c>
      <c r="E19" s="98">
        <v>1500</v>
      </c>
    </row>
    <row r="20" spans="2:6">
      <c r="B20" s="50" t="s">
        <v>18</v>
      </c>
      <c r="C20" s="74"/>
      <c r="D20" s="78" t="s">
        <v>19</v>
      </c>
      <c r="E20" s="98"/>
    </row>
    <row r="21" spans="2:6">
      <c r="B21" s="50"/>
      <c r="C21" s="74"/>
      <c r="D21" s="79" t="s">
        <v>145</v>
      </c>
      <c r="E21" s="98">
        <v>6000</v>
      </c>
    </row>
    <row r="22" spans="2:6">
      <c r="B22" s="50"/>
      <c r="C22" s="74"/>
      <c r="D22" s="79" t="s">
        <v>144</v>
      </c>
      <c r="E22" s="98">
        <v>500</v>
      </c>
    </row>
    <row r="23" spans="2:6">
      <c r="B23" s="50" t="s">
        <v>96</v>
      </c>
      <c r="C23" s="75">
        <v>4000</v>
      </c>
      <c r="D23" s="78" t="s">
        <v>97</v>
      </c>
      <c r="E23" s="101">
        <v>11200</v>
      </c>
    </row>
    <row r="24" spans="2:6" s="3" customFormat="1">
      <c r="B24" s="102" t="s">
        <v>20</v>
      </c>
      <c r="C24" s="81"/>
      <c r="D24" s="82" t="s">
        <v>21</v>
      </c>
      <c r="E24" s="103"/>
      <c r="F24" s="80"/>
    </row>
    <row r="25" spans="2:6" s="3" customFormat="1" ht="31.5">
      <c r="B25" s="104" t="s">
        <v>146</v>
      </c>
      <c r="C25" s="83"/>
      <c r="D25" s="84" t="s">
        <v>147</v>
      </c>
      <c r="E25" s="105"/>
    </row>
    <row r="26" spans="2:6" s="3" customFormat="1" ht="16.5" thickBot="1">
      <c r="B26" s="106" t="s">
        <v>22</v>
      </c>
      <c r="C26" s="107"/>
      <c r="D26" s="108" t="s">
        <v>22</v>
      </c>
      <c r="E26" s="109"/>
    </row>
    <row r="28" spans="2:6">
      <c r="C28" s="14"/>
    </row>
    <row r="29" spans="2:6">
      <c r="B29" s="15"/>
      <c r="C29" s="71"/>
    </row>
    <row r="30" spans="2:6">
      <c r="B30" s="70"/>
      <c r="C30" s="71"/>
    </row>
    <row r="31" spans="2:6">
      <c r="B31" s="70"/>
      <c r="C31" s="71"/>
    </row>
    <row r="32" spans="2:6">
      <c r="B32" s="70"/>
      <c r="C32" s="71"/>
    </row>
    <row r="33" spans="2:3">
      <c r="B33" s="70"/>
      <c r="C33" s="71"/>
    </row>
    <row r="34" spans="2:3">
      <c r="B34" s="70"/>
      <c r="C34" s="71"/>
    </row>
    <row r="35" spans="2:3">
      <c r="B35" s="70"/>
      <c r="C35" s="71"/>
    </row>
    <row r="36" spans="2:3">
      <c r="B36" s="70"/>
      <c r="C36" s="71"/>
    </row>
    <row r="41" spans="2:3">
      <c r="B41" s="4"/>
    </row>
    <row r="42" spans="2:3">
      <c r="B42" s="5"/>
    </row>
    <row r="48" spans="2:3">
      <c r="B48" s="5"/>
    </row>
    <row r="49" spans="2:2">
      <c r="B49" s="9"/>
    </row>
    <row r="51" spans="2:2">
      <c r="B51" s="4"/>
    </row>
    <row r="52" spans="2:2">
      <c r="B52" s="6"/>
    </row>
    <row r="53" spans="2:2">
      <c r="B53" s="7"/>
    </row>
    <row r="54" spans="2:2">
      <c r="B54" s="6"/>
    </row>
    <row r="55" spans="2:2">
      <c r="B55" s="6"/>
    </row>
    <row r="62" spans="2:2">
      <c r="B62" s="5"/>
    </row>
    <row r="63" spans="2:2">
      <c r="B63" s="9"/>
    </row>
    <row r="68" spans="2:2">
      <c r="B68" s="4"/>
    </row>
    <row r="69" spans="2:2">
      <c r="B69" s="8"/>
    </row>
    <row r="70" spans="2:2">
      <c r="B70" s="4"/>
    </row>
  </sheetData>
  <mergeCells count="2">
    <mergeCell ref="B2:C2"/>
    <mergeCell ref="B12:E12"/>
  </mergeCells>
  <phoneticPr fontId="0" type="noConversion"/>
  <pageMargins left="0" right="0" top="0" bottom="0" header="0.51181102362204722" footer="0.51181102362204722"/>
  <pageSetup paperSize="9" scale="97" orientation="landscape" horizontalDpi="300" verticalDpi="300" r:id="rId1"/>
  <headerFooter alignWithMargins="0">
    <oddHeader>&amp;CCas Eliott énoncé
Tableau emplois-ressources
partie 1</oddHeader>
  </headerFooter>
</worksheet>
</file>

<file path=xl/worksheets/sheet3.xml><?xml version="1.0" encoding="utf-8"?>
<worksheet xmlns="http://schemas.openxmlformats.org/spreadsheetml/2006/main" xmlns:r="http://schemas.openxmlformats.org/officeDocument/2006/relationships">
  <dimension ref="B1:G16"/>
  <sheetViews>
    <sheetView showGridLines="0" workbookViewId="0">
      <selection activeCell="B2" sqref="B2:E2"/>
    </sheetView>
  </sheetViews>
  <sheetFormatPr baseColWidth="10" defaultRowHeight="15.75"/>
  <cols>
    <col min="1" max="1" width="3.7109375" style="1" customWidth="1"/>
    <col min="2" max="2" width="38.7109375" style="1" customWidth="1"/>
    <col min="3" max="3" width="13.42578125" style="1" customWidth="1"/>
    <col min="4" max="4" width="13.7109375" style="1" customWidth="1"/>
    <col min="5" max="5" width="14" style="1" customWidth="1"/>
    <col min="6" max="16384" width="11.42578125" style="1"/>
  </cols>
  <sheetData>
    <row r="1" spans="2:7" ht="16.5" thickBot="1"/>
    <row r="2" spans="2:7" ht="16.5" thickBot="1">
      <c r="B2" s="149" t="s">
        <v>151</v>
      </c>
      <c r="C2" s="150"/>
      <c r="D2" s="150"/>
      <c r="E2" s="151"/>
    </row>
    <row r="3" spans="2:7">
      <c r="B3" s="142" t="s">
        <v>115</v>
      </c>
      <c r="C3" s="143" t="s">
        <v>103</v>
      </c>
      <c r="D3" s="143" t="s">
        <v>104</v>
      </c>
      <c r="E3" s="95" t="s">
        <v>105</v>
      </c>
    </row>
    <row r="4" spans="2:7">
      <c r="B4" s="128" t="s">
        <v>106</v>
      </c>
      <c r="C4" s="73">
        <v>2400</v>
      </c>
      <c r="D4" s="73">
        <v>2040</v>
      </c>
      <c r="E4" s="144"/>
    </row>
    <row r="5" spans="2:7">
      <c r="B5" s="50" t="s">
        <v>107</v>
      </c>
      <c r="C5" s="74">
        <v>26400</v>
      </c>
      <c r="D5" s="74">
        <v>23200</v>
      </c>
      <c r="E5" s="98"/>
      <c r="G5" s="110"/>
    </row>
    <row r="6" spans="2:7">
      <c r="B6" s="50" t="s">
        <v>108</v>
      </c>
      <c r="C6" s="74">
        <v>-8260</v>
      </c>
      <c r="D6" s="74">
        <v>-8120</v>
      </c>
      <c r="E6" s="98"/>
    </row>
    <row r="7" spans="2:7">
      <c r="B7" s="50" t="s">
        <v>109</v>
      </c>
      <c r="C7" s="74">
        <v>-720</v>
      </c>
      <c r="D7" s="74">
        <v>-540</v>
      </c>
      <c r="E7" s="98"/>
    </row>
    <row r="8" spans="2:7">
      <c r="B8" s="50" t="s">
        <v>110</v>
      </c>
      <c r="C8" s="74">
        <v>-80</v>
      </c>
      <c r="D8" s="74">
        <v>-60</v>
      </c>
      <c r="E8" s="98"/>
    </row>
    <row r="9" spans="2:7">
      <c r="B9" s="129" t="s">
        <v>111</v>
      </c>
      <c r="C9" s="75">
        <v>-1600</v>
      </c>
      <c r="D9" s="75">
        <v>-1500</v>
      </c>
      <c r="E9" s="101"/>
    </row>
    <row r="10" spans="2:7" s="3" customFormat="1" ht="16.5" thickBot="1">
      <c r="B10" s="145" t="s">
        <v>152</v>
      </c>
      <c r="C10" s="107"/>
      <c r="D10" s="107"/>
      <c r="E10" s="109"/>
    </row>
    <row r="11" spans="2:7" ht="16.5" thickBot="1"/>
    <row r="12" spans="2:7" ht="16.5" thickBot="1">
      <c r="B12" s="149" t="s">
        <v>153</v>
      </c>
      <c r="C12" s="150"/>
      <c r="D12" s="150"/>
      <c r="E12" s="151"/>
    </row>
    <row r="13" spans="2:7">
      <c r="B13" s="36" t="s">
        <v>115</v>
      </c>
      <c r="C13" s="37" t="s">
        <v>103</v>
      </c>
      <c r="D13" s="37" t="s">
        <v>104</v>
      </c>
      <c r="E13" s="38" t="s">
        <v>105</v>
      </c>
    </row>
    <row r="14" spans="2:7">
      <c r="B14" s="128" t="s">
        <v>112</v>
      </c>
      <c r="C14" s="73">
        <v>1170</v>
      </c>
      <c r="D14" s="73">
        <v>3160</v>
      </c>
      <c r="E14" s="144"/>
    </row>
    <row r="15" spans="2:7">
      <c r="B15" s="129" t="s">
        <v>113</v>
      </c>
      <c r="C15" s="75">
        <v>840</v>
      </c>
      <c r="D15" s="75">
        <v>510</v>
      </c>
      <c r="E15" s="101"/>
    </row>
    <row r="16" spans="2:7" ht="16.5" thickBot="1">
      <c r="B16" s="145" t="s">
        <v>114</v>
      </c>
      <c r="C16" s="107"/>
      <c r="D16" s="107"/>
      <c r="E16" s="109"/>
    </row>
  </sheetData>
  <mergeCells count="2">
    <mergeCell ref="B12:E12"/>
    <mergeCell ref="B2:E2"/>
  </mergeCells>
  <phoneticPr fontId="5" type="noConversion"/>
  <pageMargins left="0.78740157499999996" right="0.78740157499999996" top="0.984251969" bottom="0.984251969" header="0.4921259845" footer="0.4921259845"/>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dimension ref="B1:E41"/>
  <sheetViews>
    <sheetView showGridLines="0" workbookViewId="0">
      <selection activeCell="B2" sqref="B2:C2"/>
    </sheetView>
  </sheetViews>
  <sheetFormatPr baseColWidth="10" defaultRowHeight="15.75"/>
  <cols>
    <col min="1" max="1" width="3.7109375" style="2" customWidth="1"/>
    <col min="2" max="2" width="88.28515625" style="2" customWidth="1"/>
    <col min="3" max="3" width="16.85546875" style="2" customWidth="1"/>
    <col min="4" max="16384" width="11.42578125" style="2"/>
  </cols>
  <sheetData>
    <row r="1" spans="2:5" ht="16.5" thickBot="1"/>
    <row r="2" spans="2:5" ht="33" customHeight="1" thickBot="1">
      <c r="B2" s="149" t="s">
        <v>154</v>
      </c>
      <c r="C2" s="151"/>
    </row>
    <row r="3" spans="2:5" ht="15.95" customHeight="1">
      <c r="B3" s="113" t="s">
        <v>11</v>
      </c>
      <c r="C3" s="95" t="s">
        <v>0</v>
      </c>
      <c r="E3" s="110"/>
    </row>
    <row r="4" spans="2:5" s="11" customFormat="1">
      <c r="B4" s="114" t="s">
        <v>23</v>
      </c>
      <c r="C4" s="115"/>
    </row>
    <row r="5" spans="2:5">
      <c r="B5" s="116" t="s">
        <v>155</v>
      </c>
      <c r="C5" s="117"/>
    </row>
    <row r="6" spans="2:5">
      <c r="B6" s="118" t="s">
        <v>116</v>
      </c>
      <c r="C6" s="119"/>
    </row>
    <row r="7" spans="2:5">
      <c r="B7" s="118" t="s">
        <v>117</v>
      </c>
      <c r="C7" s="119"/>
    </row>
    <row r="8" spans="2:5">
      <c r="B8" s="118" t="s">
        <v>159</v>
      </c>
      <c r="C8" s="119"/>
    </row>
    <row r="9" spans="2:5">
      <c r="B9" s="118" t="s">
        <v>125</v>
      </c>
      <c r="C9" s="119"/>
    </row>
    <row r="10" spans="2:5" ht="15.95" customHeight="1">
      <c r="B10" s="118" t="s">
        <v>160</v>
      </c>
      <c r="C10" s="120"/>
    </row>
    <row r="11" spans="2:5" s="11" customFormat="1" ht="15.95" customHeight="1">
      <c r="B11" s="121" t="s">
        <v>24</v>
      </c>
      <c r="C11" s="122"/>
    </row>
    <row r="12" spans="2:5" ht="15.95" customHeight="1">
      <c r="B12" s="118" t="s">
        <v>25</v>
      </c>
      <c r="C12" s="123"/>
    </row>
    <row r="13" spans="2:5" ht="15.95" customHeight="1">
      <c r="B13" s="118" t="s">
        <v>26</v>
      </c>
      <c r="C13" s="119"/>
    </row>
    <row r="14" spans="2:5" ht="15.95" customHeight="1">
      <c r="B14" s="118" t="s">
        <v>27</v>
      </c>
      <c r="C14" s="119"/>
    </row>
    <row r="15" spans="2:5" ht="15.95" customHeight="1">
      <c r="B15" s="118" t="s">
        <v>28</v>
      </c>
      <c r="C15" s="119"/>
    </row>
    <row r="16" spans="2:5" ht="15.95" customHeight="1">
      <c r="B16" s="118" t="s">
        <v>29</v>
      </c>
      <c r="C16" s="120"/>
    </row>
    <row r="17" spans="2:3" ht="15.95" customHeight="1">
      <c r="B17" s="124" t="s">
        <v>30</v>
      </c>
      <c r="C17" s="122"/>
    </row>
    <row r="18" spans="2:3" ht="15.95" customHeight="1">
      <c r="B18" s="125" t="s">
        <v>31</v>
      </c>
      <c r="C18" s="122"/>
    </row>
    <row r="19" spans="2:3" ht="15.95" customHeight="1">
      <c r="B19" s="126" t="s">
        <v>7</v>
      </c>
      <c r="C19" s="127"/>
    </row>
    <row r="20" spans="2:3" ht="15.95" customHeight="1">
      <c r="B20" s="128" t="s">
        <v>1</v>
      </c>
      <c r="C20" s="123"/>
    </row>
    <row r="21" spans="2:3" ht="15.95" customHeight="1">
      <c r="B21" s="50" t="s">
        <v>124</v>
      </c>
      <c r="C21" s="119"/>
    </row>
    <row r="22" spans="2:3" ht="15.95" customHeight="1">
      <c r="B22" s="50" t="s">
        <v>5</v>
      </c>
      <c r="C22" s="119"/>
    </row>
    <row r="23" spans="2:3" ht="15.95" customHeight="1">
      <c r="B23" s="129" t="s">
        <v>12</v>
      </c>
      <c r="C23" s="120"/>
    </row>
    <row r="24" spans="2:3" ht="15.95" customHeight="1">
      <c r="B24" s="130" t="s">
        <v>32</v>
      </c>
      <c r="C24" s="122"/>
    </row>
    <row r="25" spans="2:3" ht="15.95" customHeight="1">
      <c r="B25" s="126" t="s">
        <v>6</v>
      </c>
      <c r="C25" s="127"/>
    </row>
    <row r="26" spans="2:3" ht="15.95" customHeight="1">
      <c r="B26" s="131" t="s">
        <v>100</v>
      </c>
      <c r="C26" s="123"/>
    </row>
    <row r="27" spans="2:3" ht="15.95" customHeight="1">
      <c r="B27" s="132" t="s">
        <v>101</v>
      </c>
      <c r="C27" s="119"/>
    </row>
    <row r="28" spans="2:3" ht="15.95" customHeight="1">
      <c r="B28" s="50" t="s">
        <v>2</v>
      </c>
      <c r="C28" s="119"/>
    </row>
    <row r="29" spans="2:3" ht="15.95" customHeight="1">
      <c r="B29" s="50" t="s">
        <v>8</v>
      </c>
      <c r="C29" s="119"/>
    </row>
    <row r="30" spans="2:3" ht="15.95" customHeight="1">
      <c r="B30" s="50" t="s">
        <v>9</v>
      </c>
      <c r="C30" s="119"/>
    </row>
    <row r="31" spans="2:3" ht="15.95" customHeight="1">
      <c r="B31" s="129" t="s">
        <v>10</v>
      </c>
      <c r="C31" s="120"/>
    </row>
    <row r="32" spans="2:3" s="11" customFormat="1" ht="15.95" customHeight="1">
      <c r="B32" s="133" t="s">
        <v>33</v>
      </c>
      <c r="C32" s="122"/>
    </row>
    <row r="33" spans="2:3" ht="15.95" customHeight="1">
      <c r="B33" s="134" t="s">
        <v>34</v>
      </c>
      <c r="C33" s="135"/>
    </row>
    <row r="34" spans="2:3" ht="15.95" customHeight="1">
      <c r="B34" s="128" t="s">
        <v>4</v>
      </c>
      <c r="C34" s="123"/>
    </row>
    <row r="35" spans="2:3" ht="15.95" customHeight="1">
      <c r="B35" s="50" t="s">
        <v>3</v>
      </c>
      <c r="C35" s="120"/>
    </row>
    <row r="36" spans="2:3" ht="15.95" customHeight="1" thickBot="1">
      <c r="B36" s="136" t="s">
        <v>102</v>
      </c>
      <c r="C36" s="137"/>
    </row>
    <row r="37" spans="2:3" ht="15.95" customHeight="1">
      <c r="B37" s="138" t="s">
        <v>35</v>
      </c>
      <c r="C37" s="139"/>
    </row>
    <row r="38" spans="2:3" ht="15.95" customHeight="1" thickBot="1">
      <c r="B38" s="140" t="s">
        <v>13</v>
      </c>
      <c r="C38" s="141"/>
    </row>
    <row r="39" spans="2:3" ht="15.95" customHeight="1" thickBot="1">
      <c r="B39" s="111"/>
      <c r="C39" s="112"/>
    </row>
    <row r="40" spans="2:3" ht="16.5" thickBot="1">
      <c r="B40" s="146" t="s">
        <v>156</v>
      </c>
      <c r="C40" s="148"/>
    </row>
    <row r="41" spans="2:3" ht="189.95" customHeight="1" thickBot="1">
      <c r="B41" s="152" t="s">
        <v>157</v>
      </c>
      <c r="C41" s="153"/>
    </row>
  </sheetData>
  <mergeCells count="3">
    <mergeCell ref="B41:C41"/>
    <mergeCell ref="B40:C40"/>
    <mergeCell ref="B2:C2"/>
  </mergeCells>
  <phoneticPr fontId="5" type="noConversion"/>
  <pageMargins left="0.78740157499999996" right="0.78740157499999996" top="0.984251969" bottom="0.984251969" header="0.4921259845" footer="0.492125984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Tableau de Résultat</vt:lpstr>
      <vt:lpstr>Tableau de Financement</vt:lpstr>
      <vt:lpstr>Besoin en Fonds de Roulement</vt:lpstr>
      <vt:lpstr>Tableau des Flux  de Trésorerie</vt:lpstr>
    </vt:vector>
  </TitlesOfParts>
  <Manager>IEL</Manager>
  <Company>IUT du Limousin - GEA Brive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843GTDFATD</dc:title>
  <dc:subject>TFTTD5.1Sandre</dc:subject>
  <dc:creator>Daniel Antraigue</dc:creator>
  <cp:lastModifiedBy>Carlos JANUARIO</cp:lastModifiedBy>
  <cp:lastPrinted>2013-01-18T08:22:53Z</cp:lastPrinted>
  <dcterms:created xsi:type="dcterms:W3CDTF">2002-04-08T19:07:33Z</dcterms:created>
  <dcterms:modified xsi:type="dcterms:W3CDTF">2013-01-26T18:37:56Z</dcterms:modified>
</cp:coreProperties>
</file>