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225" yWindow="60" windowWidth="9195" windowHeight="4245"/>
  </bookViews>
  <sheets>
    <sheet name="Bilan N" sheetId="6" r:id="rId1"/>
    <sheet name="Bilan N-1" sheetId="9" r:id="rId2"/>
    <sheet name="Tableau de résultat" sheetId="4" r:id="rId3"/>
    <sheet name="Alalyse du Bilan" sheetId="8" r:id="rId4"/>
    <sheet name="ETE" sheetId="7" r:id="rId5"/>
  </sheets>
  <calcPr calcId="125725"/>
</workbook>
</file>

<file path=xl/calcChain.xml><?xml version="1.0" encoding="utf-8"?>
<calcChain xmlns="http://schemas.openxmlformats.org/spreadsheetml/2006/main">
  <c r="E5" i="9"/>
  <c r="E6"/>
  <c r="E7"/>
  <c r="E8"/>
  <c r="E9"/>
  <c r="E10"/>
  <c r="E11"/>
  <c r="C14"/>
  <c r="D14"/>
  <c r="E14"/>
  <c r="G12"/>
  <c r="G14"/>
  <c r="E16"/>
  <c r="E17"/>
  <c r="E19"/>
  <c r="E20"/>
  <c r="E21"/>
  <c r="E22"/>
  <c r="E23"/>
  <c r="E24"/>
  <c r="E25"/>
  <c r="C26"/>
  <c r="D26"/>
  <c r="E26"/>
  <c r="G26"/>
  <c r="C27"/>
  <c r="D27"/>
  <c r="E27"/>
  <c r="G26" i="6"/>
  <c r="G12"/>
  <c r="C26"/>
  <c r="E25"/>
  <c r="E24"/>
  <c r="E21"/>
  <c r="E20"/>
  <c r="E22"/>
  <c r="E17"/>
  <c r="E10"/>
  <c r="E6"/>
  <c r="E7"/>
  <c r="E8"/>
  <c r="E5"/>
  <c r="C14"/>
  <c r="D14"/>
  <c r="E14"/>
  <c r="D26"/>
  <c r="E26"/>
  <c r="E23"/>
  <c r="E19"/>
  <c r="E16"/>
  <c r="E11"/>
  <c r="E9"/>
  <c r="G14"/>
  <c r="G27" s="1"/>
  <c r="D27"/>
  <c r="C27"/>
  <c r="E37" i="4"/>
  <c r="C46" s="1"/>
  <c r="C37"/>
  <c r="E28"/>
  <c r="C44" s="1"/>
  <c r="C28"/>
  <c r="E18"/>
  <c r="C43" s="1"/>
  <c r="C45" s="1"/>
  <c r="C47" s="1"/>
  <c r="C18"/>
  <c r="C40" s="1"/>
  <c r="E40" l="1"/>
  <c r="C41" s="1"/>
  <c r="G27" i="9"/>
  <c r="E27" i="6"/>
  <c r="E42" i="4" l="1"/>
  <c r="C42" s="1"/>
  <c r="E41"/>
</calcChain>
</file>

<file path=xl/sharedStrings.xml><?xml version="1.0" encoding="utf-8"?>
<sst xmlns="http://schemas.openxmlformats.org/spreadsheetml/2006/main" count="269" uniqueCount="184">
  <si>
    <t>Subvention d'exploitation</t>
  </si>
  <si>
    <t>Autres produits</t>
  </si>
  <si>
    <t>Résultat d'exploitation</t>
  </si>
  <si>
    <t>Résultat exceptionnel</t>
  </si>
  <si>
    <t>Autres charges</t>
  </si>
  <si>
    <t>Charges</t>
  </si>
  <si>
    <t>Produits</t>
  </si>
  <si>
    <t>Total</t>
  </si>
  <si>
    <t>Résultat financier</t>
  </si>
  <si>
    <t>Montants</t>
  </si>
  <si>
    <t>Achats de marchandises</t>
  </si>
  <si>
    <t>Var stock de marchandises</t>
  </si>
  <si>
    <t>Achats Matières Premières</t>
  </si>
  <si>
    <t>Salaires et rémunérations</t>
  </si>
  <si>
    <t>Charges sociales</t>
  </si>
  <si>
    <t>Dotations aux Provisions</t>
  </si>
  <si>
    <t>Dotations aux Dépréciations</t>
  </si>
  <si>
    <t>Charges externes</t>
  </si>
  <si>
    <t>Autres charges externes</t>
  </si>
  <si>
    <t>Intérêts et charges</t>
  </si>
  <si>
    <t>Pertes de change</t>
  </si>
  <si>
    <t>Escomptes accordés</t>
  </si>
  <si>
    <t xml:space="preserve">Participation des salariés </t>
  </si>
  <si>
    <t>SC : Bénéfice</t>
  </si>
  <si>
    <t>Résultat courant</t>
  </si>
  <si>
    <t>CHARGES D'EXPLOITATION</t>
  </si>
  <si>
    <t>CHARGES FINANCIERES</t>
  </si>
  <si>
    <t>CHARGES EXCEPTIONNELLES</t>
  </si>
  <si>
    <t>TOTAL DES CHARGES</t>
  </si>
  <si>
    <t>TOTAL GENERAL</t>
  </si>
  <si>
    <t>PRODUITS D'EXPLOITATION</t>
  </si>
  <si>
    <t>PRODUITS FINANCIERS</t>
  </si>
  <si>
    <t>Ventes marchandises</t>
  </si>
  <si>
    <t xml:space="preserve">Total </t>
  </si>
  <si>
    <t xml:space="preserve">Produits d'Autres VM et créances </t>
  </si>
  <si>
    <t>Autres intérêts et produits</t>
  </si>
  <si>
    <t>Différences positive de change</t>
  </si>
  <si>
    <t>TOTAL DES PRODUITS</t>
  </si>
  <si>
    <t>SD : Perte</t>
  </si>
  <si>
    <t>Dotations aux Amortissements</t>
  </si>
  <si>
    <t>Variations de stock de MP</t>
  </si>
  <si>
    <t>Impôts taxes et assimilés</t>
  </si>
  <si>
    <t>Production vendue</t>
  </si>
  <si>
    <t>Production stockée</t>
  </si>
  <si>
    <t>Production immobilisée</t>
  </si>
  <si>
    <t>Reprises sur dépréciations</t>
  </si>
  <si>
    <t>provisions, transferts de charges</t>
  </si>
  <si>
    <t>et provisions financières</t>
  </si>
  <si>
    <t>Charges nettes sur cessions  VMP</t>
  </si>
  <si>
    <t>Produits nets sur cessions  VMP</t>
  </si>
  <si>
    <t>Produits de participations</t>
  </si>
  <si>
    <t>provisions et transferts de charges</t>
  </si>
  <si>
    <t>Reprises sur dépréciations,</t>
  </si>
  <si>
    <t>Dotations aux déprécréciations,</t>
  </si>
  <si>
    <t>Charges sur opérations de gestion</t>
  </si>
  <si>
    <t>Charges sur opérations en capital</t>
  </si>
  <si>
    <t>Produits sur opérations de gestion</t>
  </si>
  <si>
    <t>Produits sur opérations en capital</t>
  </si>
  <si>
    <t>Produits des Cessions d'Eléments</t>
  </si>
  <si>
    <t>d'Actif</t>
  </si>
  <si>
    <t>Valeur Comptable des Eléments</t>
  </si>
  <si>
    <t>immobilisés et financiers Cédés</t>
  </si>
  <si>
    <t>Impôts sur les bénéfices</t>
  </si>
  <si>
    <t>Dotations provisions réglementées</t>
  </si>
  <si>
    <t>Dotations amortissements, provisions</t>
  </si>
  <si>
    <t>PRODUITS EXCEPTIONNELS</t>
  </si>
  <si>
    <t>Subventions invest virées au résultat</t>
  </si>
  <si>
    <t>ACTIF</t>
  </si>
  <si>
    <t>Brut N</t>
  </si>
  <si>
    <t>Net N</t>
  </si>
  <si>
    <t>PASSIF</t>
  </si>
  <si>
    <t>N</t>
  </si>
  <si>
    <t>N-1</t>
  </si>
  <si>
    <t>Actif immobilisé</t>
  </si>
  <si>
    <t>Capitaux propres</t>
  </si>
  <si>
    <t>Concessions, brevets, logiciels</t>
  </si>
  <si>
    <t>Capital social</t>
  </si>
  <si>
    <t>Terrain</t>
  </si>
  <si>
    <t>Prime d'émission</t>
  </si>
  <si>
    <t>Constructions</t>
  </si>
  <si>
    <t>Inst. tech., mat. et out. industriels</t>
  </si>
  <si>
    <t>Autres immob. corporelles</t>
  </si>
  <si>
    <t>Report à nouveau</t>
  </si>
  <si>
    <t>Autres participations</t>
  </si>
  <si>
    <t>Résultat de l'exercice</t>
  </si>
  <si>
    <t>Total I</t>
  </si>
  <si>
    <t>Provisions pour risques et charges</t>
  </si>
  <si>
    <t>Actif circulant</t>
  </si>
  <si>
    <t>Total II</t>
  </si>
  <si>
    <t>Dettes</t>
  </si>
  <si>
    <t>Créances d'exploitation :</t>
  </si>
  <si>
    <t>Créances clients et cptes rattachés</t>
  </si>
  <si>
    <t>Autres créances d'exploitation</t>
  </si>
  <si>
    <t>Dettes fournisseurs et comptes rattachés</t>
  </si>
  <si>
    <t>Valeurs mobilières de placement</t>
  </si>
  <si>
    <t>Dettes fiscales et sociales</t>
  </si>
  <si>
    <t>Disponibilités</t>
  </si>
  <si>
    <t>Dettes sur immob. et comptes rattachés</t>
  </si>
  <si>
    <t>Total III</t>
  </si>
  <si>
    <t xml:space="preserve">(1) Dont concours bancaires courants et soldes </t>
  </si>
  <si>
    <t>créditeurs de banques</t>
  </si>
  <si>
    <t>Amort / Dépréc</t>
  </si>
  <si>
    <t>-</t>
  </si>
  <si>
    <t>=</t>
  </si>
  <si>
    <t>Prêts</t>
  </si>
  <si>
    <t>Produits intermédiaires et finis</t>
  </si>
  <si>
    <t>Stocks de matières premières et approv</t>
  </si>
  <si>
    <t>Créances diverses</t>
  </si>
  <si>
    <t>Charges constatées d'avance</t>
  </si>
  <si>
    <t>Réserve légale</t>
  </si>
  <si>
    <t>Réserves statutaires</t>
  </si>
  <si>
    <t>Provisions réglementées</t>
  </si>
  <si>
    <t>Autres dettes d'exploitation</t>
  </si>
  <si>
    <t>Produits constatés d'avance</t>
  </si>
  <si>
    <t>Ecart de conversion actif (2)</t>
  </si>
  <si>
    <t>(2) concerne les clients</t>
  </si>
  <si>
    <t>Emprunts et dettes financières divers(3)</t>
  </si>
  <si>
    <t>Ecart de conversion passif (4)</t>
  </si>
  <si>
    <t>(4) concerne les fournisseurs</t>
  </si>
  <si>
    <t>Production de l'exercice</t>
  </si>
  <si>
    <t>Valeur ajoutée</t>
  </si>
  <si>
    <t>Charges de personnel</t>
  </si>
  <si>
    <t>Charges financières</t>
  </si>
  <si>
    <t>Consommation en provenance des tiers</t>
  </si>
  <si>
    <t>Excédent Brut d'Exploitation</t>
  </si>
  <si>
    <t>EBE</t>
  </si>
  <si>
    <t>Variation BFRE</t>
  </si>
  <si>
    <t>Créances clients au début de l'exercice</t>
  </si>
  <si>
    <t>Dettes d'exploitation au début de l'exercice</t>
  </si>
  <si>
    <t>Services extérieurs décaissés (HT)</t>
  </si>
  <si>
    <t>Charges de personnel décaissées</t>
  </si>
  <si>
    <t>EXCEDENT DE TRESORERIE D EXPLOITATION</t>
  </si>
  <si>
    <t>Impôts sur bénéfices</t>
  </si>
  <si>
    <t>Impôts et taxes</t>
  </si>
  <si>
    <t xml:space="preserve">Achats de la période </t>
  </si>
  <si>
    <t>Ressources stables</t>
  </si>
  <si>
    <t>Emplois stables</t>
  </si>
  <si>
    <t>Fonds de Roulement Net Global (FRNG)</t>
  </si>
  <si>
    <t>Actif circulant d'exploitation</t>
  </si>
  <si>
    <t>Passif circulant d'exploitation</t>
  </si>
  <si>
    <t>Besoin en Fonds de Roulement d'Exploitation (BFRE)</t>
  </si>
  <si>
    <t>Actif circulant hors exploitation</t>
  </si>
  <si>
    <t>Passif circulant hors exploitation</t>
  </si>
  <si>
    <t>Besoin en Fonds de Roulement Hors Exploitation (BFRHE)</t>
  </si>
  <si>
    <t>Besoin en Fonds de Roulement (BFR)</t>
  </si>
  <si>
    <t>Trésorerie active</t>
  </si>
  <si>
    <t>Trésorerie passive</t>
  </si>
  <si>
    <t>Trésorerie Nette (TN)</t>
  </si>
  <si>
    <t xml:space="preserve">Résultat de l'exercice </t>
  </si>
  <si>
    <t>Participation aux résultats</t>
  </si>
  <si>
    <t xml:space="preserve">Remboursement des Concours Bancaires </t>
  </si>
  <si>
    <t>Augmentation des Disponibilités</t>
  </si>
  <si>
    <t>Investissements</t>
  </si>
  <si>
    <t>Contrôle</t>
  </si>
  <si>
    <t xml:space="preserve">(3) dont Intérêts Courus Non Echus </t>
  </si>
  <si>
    <t xml:space="preserve">3°) Vérification : </t>
  </si>
  <si>
    <t>Encaissements d'exploitation</t>
  </si>
  <si>
    <t>en N</t>
  </si>
  <si>
    <t>Ventes de la période HT</t>
  </si>
  <si>
    <t>(créances clients, autres créances d'exploitation, charges constatées d'avance, écarts de conversion actif)</t>
  </si>
  <si>
    <t>Décaissements d'exploitation</t>
  </si>
  <si>
    <t>Créances clients en fin de période (en -)</t>
  </si>
  <si>
    <t>Dettes d'exploitation à la fin de l'exercice (en -)</t>
  </si>
  <si>
    <t>(fournisseurs d'autres biens et services, dettes fiscales et sociales, autres dettes d'exploitation, produits constatés d'avance, écarts de conversion passif)</t>
  </si>
  <si>
    <t>VARIATION (EXCEDENT) DE TRESORERIE D'EXPLOITATION</t>
  </si>
  <si>
    <t>1) Evaluation de l'Excédent Brut d'Exploitation (extrait du tableau des SIG) de l'exercice N</t>
  </si>
  <si>
    <t>Autres affectations (par différence)</t>
  </si>
  <si>
    <t>Emprunts auprès éts de crédit (1)</t>
  </si>
  <si>
    <t xml:space="preserve">(1) Dont concours bancaires courants et </t>
  </si>
  <si>
    <t xml:space="preserve"> soldes créditeurs de banques</t>
  </si>
  <si>
    <t>Entreprise GARDON - BILAN (en milliers d'euros) au 31/12/N</t>
  </si>
  <si>
    <t>Entreprise GARDON - BILAN (en milliers d'euros) au 31/12/N-1</t>
  </si>
  <si>
    <t>Entreprise GARDON - TABLEAU DE RESULTAT de l'exercice : N</t>
  </si>
  <si>
    <t>Quote part de résultat / opérations faites en commun</t>
  </si>
  <si>
    <t>Variations  N / N-1</t>
  </si>
  <si>
    <t xml:space="preserve">Entreprise GARDON - ANALYSE DES BILANS FONCTIONNELS N-1 et N </t>
  </si>
  <si>
    <t>Eléments</t>
  </si>
  <si>
    <t>2°) Calcul de la Variation de Trésorerie d'Exploitation (∆TE)</t>
  </si>
  <si>
    <t>∆TE =</t>
  </si>
  <si>
    <t>Rappels : ∆TE = Encaissements d'exploitation - Décaissements d'Exploitation</t>
  </si>
  <si>
    <t xml:space="preserve">Entreprise GARDON VARIATION DE TRESORERIE D'EXPLOITATION </t>
  </si>
  <si>
    <t>Rappels : Variation de Trésorerie d'Exploitation (∆TE)
= Excédent Brut d'Exploitation - ∆ Besoin en Fonds de Roulement d'Exploitation</t>
  </si>
  <si>
    <t>4) Affectation de l'Éxcédent de Trésorerie d'Exploitation</t>
  </si>
  <si>
    <r>
      <t xml:space="preserve">Vérifications :                                   FRNG = BFRE+BFRHE+TN                  
                                          </t>
    </r>
    <r>
      <rPr>
        <sz val="12"/>
        <rFont val="Times New Roman"/>
        <family val="1"/>
      </rPr>
      <t xml:space="preserve">∆ </t>
    </r>
    <r>
      <rPr>
        <i/>
        <sz val="12"/>
        <rFont val="Times New Roman"/>
        <family val="1"/>
      </rPr>
      <t>FRNG = ∆ BFRE+∆ BFRHE+∆ TN</t>
    </r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</si>
</sst>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b/>
      <sz val="12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/>
    <xf numFmtId="0" fontId="2" fillId="0" borderId="2" xfId="0" applyFont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7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/>
    <xf numFmtId="0" fontId="2" fillId="0" borderId="2" xfId="0" applyFont="1" applyFill="1" applyBorder="1" applyAlignment="1">
      <alignment vertical="center"/>
    </xf>
    <xf numFmtId="4" fontId="1" fillId="0" borderId="7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vertical="center"/>
    </xf>
    <xf numFmtId="0" fontId="2" fillId="0" borderId="5" xfId="0" applyFont="1" applyBorder="1"/>
    <xf numFmtId="0" fontId="1" fillId="5" borderId="3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4" fontId="2" fillId="0" borderId="39" xfId="0" applyNumberFormat="1" applyFont="1" applyBorder="1" applyAlignment="1">
      <alignment vertical="center"/>
    </xf>
    <xf numFmtId="4" fontId="1" fillId="0" borderId="39" xfId="0" applyNumberFormat="1" applyFont="1" applyBorder="1" applyAlignment="1">
      <alignment vertical="center"/>
    </xf>
    <xf numFmtId="4" fontId="2" fillId="0" borderId="40" xfId="0" applyNumberFormat="1" applyFont="1" applyFill="1" applyBorder="1" applyAlignment="1">
      <alignment vertical="center"/>
    </xf>
    <xf numFmtId="0" fontId="1" fillId="0" borderId="38" xfId="0" applyFont="1" applyBorder="1"/>
    <xf numFmtId="4" fontId="1" fillId="0" borderId="27" xfId="0" applyNumberFormat="1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" fillId="3" borderId="19" xfId="0" applyFont="1" applyFill="1" applyBorder="1" applyAlignment="1">
      <alignment horizontal="right" vertical="center"/>
    </xf>
    <xf numFmtId="4" fontId="1" fillId="0" borderId="37" xfId="0" applyNumberFormat="1" applyFont="1" applyFill="1" applyBorder="1" applyAlignment="1">
      <alignment vertical="center"/>
    </xf>
    <xf numFmtId="4" fontId="3" fillId="0" borderId="37" xfId="0" applyNumberFormat="1" applyFont="1" applyFill="1" applyBorder="1" applyAlignment="1">
      <alignment vertical="center"/>
    </xf>
    <xf numFmtId="4" fontId="3" fillId="0" borderId="39" xfId="0" applyNumberFormat="1" applyFont="1" applyFill="1" applyBorder="1" applyAlignment="1">
      <alignment vertical="center"/>
    </xf>
    <xf numFmtId="4" fontId="2" fillId="0" borderId="39" xfId="0" applyNumberFormat="1" applyFont="1" applyFill="1" applyBorder="1" applyAlignment="1">
      <alignment vertical="center"/>
    </xf>
    <xf numFmtId="4" fontId="2" fillId="0" borderId="39" xfId="0" applyNumberFormat="1" applyFont="1" applyFill="1" applyBorder="1" applyAlignment="1">
      <alignment horizontal="right" vertical="center"/>
    </xf>
    <xf numFmtId="0" fontId="2" fillId="0" borderId="38" xfId="0" applyFont="1" applyFill="1" applyBorder="1" applyAlignment="1">
      <alignment vertical="center"/>
    </xf>
    <xf numFmtId="0" fontId="2" fillId="0" borderId="39" xfId="0" applyFont="1" applyFill="1" applyBorder="1"/>
    <xf numFmtId="0" fontId="1" fillId="3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4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1" xfId="0" applyFont="1" applyBorder="1"/>
    <xf numFmtId="0" fontId="2" fillId="0" borderId="28" xfId="0" applyFont="1" applyBorder="1"/>
    <xf numFmtId="0" fontId="2" fillId="0" borderId="28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4" fontId="1" fillId="0" borderId="40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4" fontId="1" fillId="0" borderId="39" xfId="0" applyNumberFormat="1" applyFont="1" applyFill="1" applyBorder="1" applyAlignment="1">
      <alignment vertical="center"/>
    </xf>
    <xf numFmtId="0" fontId="2" fillId="0" borderId="38" xfId="0" applyFont="1" applyBorder="1"/>
    <xf numFmtId="4" fontId="1" fillId="3" borderId="27" xfId="0" applyNumberFormat="1" applyFont="1" applyFill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vertical="center"/>
    </xf>
    <xf numFmtId="4" fontId="2" fillId="0" borderId="39" xfId="0" applyNumberFormat="1" applyFont="1" applyBorder="1" applyAlignment="1">
      <alignment horizontal="right" vertical="center"/>
    </xf>
    <xf numFmtId="0" fontId="2" fillId="0" borderId="39" xfId="0" applyFont="1" applyBorder="1"/>
    <xf numFmtId="0" fontId="1" fillId="4" borderId="13" xfId="0" applyFont="1" applyFill="1" applyBorder="1" applyAlignment="1">
      <alignment horizontal="left" vertical="center"/>
    </xf>
    <xf numFmtId="4" fontId="1" fillId="4" borderId="14" xfId="0" applyNumberFormat="1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4" fontId="1" fillId="4" borderId="15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vertical="center"/>
    </xf>
    <xf numFmtId="4" fontId="1" fillId="2" borderId="1" xfId="0" applyNumberFormat="1" applyFont="1" applyFill="1" applyBorder="1"/>
    <xf numFmtId="4" fontId="1" fillId="0" borderId="1" xfId="0" applyNumberFormat="1" applyFont="1" applyBorder="1"/>
    <xf numFmtId="4" fontId="1" fillId="2" borderId="7" xfId="0" applyNumberFormat="1" applyFont="1" applyFill="1" applyBorder="1"/>
    <xf numFmtId="0" fontId="2" fillId="2" borderId="3" xfId="0" applyFont="1" applyFill="1" applyBorder="1"/>
    <xf numFmtId="0" fontId="1" fillId="2" borderId="1" xfId="0" applyFont="1" applyFill="1" applyBorder="1" applyAlignment="1">
      <alignment horizontal="right"/>
    </xf>
    <xf numFmtId="4" fontId="2" fillId="2" borderId="7" xfId="0" applyNumberFormat="1" applyFont="1" applyFill="1" applyBorder="1"/>
    <xf numFmtId="4" fontId="2" fillId="2" borderId="2" xfId="0" applyNumberFormat="1" applyFont="1" applyFill="1" applyBorder="1"/>
    <xf numFmtId="4" fontId="2" fillId="2" borderId="3" xfId="0" applyNumberFormat="1" applyFont="1" applyFill="1" applyBorder="1"/>
    <xf numFmtId="0" fontId="1" fillId="7" borderId="0" xfId="0" applyFont="1" applyFill="1" applyBorder="1" applyAlignment="1">
      <alignment horizontal="center"/>
    </xf>
    <xf numFmtId="0" fontId="2" fillId="2" borderId="7" xfId="0" applyFont="1" applyFill="1" applyBorder="1"/>
    <xf numFmtId="0" fontId="1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1" fillId="2" borderId="7" xfId="0" applyFont="1" applyFill="1" applyBorder="1"/>
    <xf numFmtId="4" fontId="2" fillId="2" borderId="33" xfId="0" applyNumberFormat="1" applyFont="1" applyFill="1" applyBorder="1"/>
    <xf numFmtId="4" fontId="2" fillId="0" borderId="33" xfId="0" applyNumberFormat="1" applyFont="1" applyBorder="1"/>
    <xf numFmtId="0" fontId="1" fillId="7" borderId="32" xfId="0" applyFont="1" applyFill="1" applyBorder="1" applyAlignment="1">
      <alignment horizontal="center"/>
    </xf>
    <xf numFmtId="4" fontId="2" fillId="2" borderId="7" xfId="0" applyNumberFormat="1" applyFont="1" applyFill="1" applyBorder="1" applyAlignment="1"/>
    <xf numFmtId="0" fontId="2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right"/>
    </xf>
    <xf numFmtId="4" fontId="1" fillId="8" borderId="1" xfId="0" applyNumberFormat="1" applyFont="1" applyFill="1" applyBorder="1"/>
    <xf numFmtId="0" fontId="2" fillId="2" borderId="20" xfId="0" applyFont="1" applyFill="1" applyBorder="1"/>
    <xf numFmtId="0" fontId="2" fillId="2" borderId="33" xfId="0" applyFont="1" applyFill="1" applyBorder="1"/>
    <xf numFmtId="0" fontId="1" fillId="5" borderId="1" xfId="0" applyFont="1" applyFill="1" applyBorder="1" applyAlignment="1">
      <alignment horizontal="right"/>
    </xf>
    <xf numFmtId="4" fontId="2" fillId="2" borderId="20" xfId="0" applyNumberFormat="1" applyFont="1" applyFill="1" applyBorder="1"/>
    <xf numFmtId="4" fontId="2" fillId="2" borderId="5" xfId="0" applyNumberFormat="1" applyFont="1" applyFill="1" applyBorder="1"/>
    <xf numFmtId="0" fontId="6" fillId="5" borderId="2" xfId="0" applyFont="1" applyFill="1" applyBorder="1" applyAlignment="1">
      <alignment horizontal="right"/>
    </xf>
    <xf numFmtId="0" fontId="2" fillId="0" borderId="0" xfId="0" applyFont="1" applyFill="1" applyBorder="1"/>
    <xf numFmtId="2" fontId="2" fillId="0" borderId="0" xfId="0" applyNumberFormat="1" applyFont="1" applyFill="1" applyBorder="1"/>
    <xf numFmtId="0" fontId="1" fillId="0" borderId="0" xfId="0" applyFont="1" applyFill="1" applyBorder="1"/>
    <xf numFmtId="0" fontId="2" fillId="0" borderId="25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1" fillId="7" borderId="24" xfId="0" applyFont="1" applyFill="1" applyBorder="1" applyAlignment="1">
      <alignment vertical="center" wrapText="1"/>
    </xf>
    <xf numFmtId="0" fontId="1" fillId="7" borderId="24" xfId="0" applyFont="1" applyFill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1" fillId="7" borderId="1" xfId="0" applyNumberFormat="1" applyFont="1" applyFill="1" applyBorder="1" applyAlignment="1">
      <alignment vertical="center" wrapText="1"/>
    </xf>
    <xf numFmtId="4" fontId="1" fillId="7" borderId="1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0" fontId="1" fillId="7" borderId="46" xfId="0" applyFont="1" applyFill="1" applyBorder="1" applyAlignment="1">
      <alignment vertical="center"/>
    </xf>
    <xf numFmtId="4" fontId="1" fillId="7" borderId="27" xfId="0" applyNumberFormat="1" applyFont="1" applyFill="1" applyBorder="1" applyAlignment="1">
      <alignment vertical="center" wrapText="1"/>
    </xf>
    <xf numFmtId="4" fontId="1" fillId="7" borderId="27" xfId="0" applyNumberFormat="1" applyFont="1" applyFill="1" applyBorder="1" applyAlignment="1">
      <alignment vertical="center"/>
    </xf>
    <xf numFmtId="4" fontId="2" fillId="0" borderId="48" xfId="0" applyNumberFormat="1" applyFont="1" applyFill="1" applyBorder="1" applyAlignment="1">
      <alignment vertical="center"/>
    </xf>
    <xf numFmtId="4" fontId="2" fillId="0" borderId="49" xfId="0" applyNumberFormat="1" applyFont="1" applyFill="1" applyBorder="1" applyAlignment="1">
      <alignment horizontal="right" vertical="center"/>
    </xf>
    <xf numFmtId="4" fontId="2" fillId="0" borderId="23" xfId="0" applyNumberFormat="1" applyFont="1" applyFill="1" applyBorder="1"/>
    <xf numFmtId="4" fontId="2" fillId="0" borderId="3" xfId="0" applyNumberFormat="1" applyFont="1" applyFill="1" applyBorder="1"/>
    <xf numFmtId="4" fontId="2" fillId="0" borderId="7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" fontId="2" fillId="0" borderId="2" xfId="0" applyNumberFormat="1" applyFont="1" applyFill="1" applyBorder="1"/>
    <xf numFmtId="0" fontId="2" fillId="0" borderId="32" xfId="0" applyFont="1" applyFill="1" applyBorder="1"/>
    <xf numFmtId="0" fontId="2" fillId="0" borderId="25" xfId="0" applyFont="1" applyFill="1" applyBorder="1"/>
    <xf numFmtId="0" fontId="2" fillId="0" borderId="30" xfId="0" applyFont="1" applyFill="1" applyBorder="1"/>
    <xf numFmtId="4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" fontId="1" fillId="0" borderId="24" xfId="0" applyNumberFormat="1" applyFont="1" applyFill="1" applyBorder="1"/>
    <xf numFmtId="4" fontId="1" fillId="0" borderId="1" xfId="0" applyNumberFormat="1" applyFont="1" applyFill="1" applyBorder="1"/>
    <xf numFmtId="4" fontId="2" fillId="0" borderId="30" xfId="0" applyNumberFormat="1" applyFont="1" applyFill="1" applyBorder="1"/>
    <xf numFmtId="0" fontId="2" fillId="0" borderId="6" xfId="0" applyFont="1" applyFill="1" applyBorder="1" applyAlignment="1">
      <alignment horizontal="right"/>
    </xf>
    <xf numFmtId="0" fontId="1" fillId="0" borderId="23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center"/>
    </xf>
    <xf numFmtId="0" fontId="2" fillId="0" borderId="30" xfId="0" applyFont="1" applyFill="1" applyBorder="1" applyAlignment="1">
      <alignment wrapText="1"/>
    </xf>
    <xf numFmtId="0" fontId="2" fillId="0" borderId="30" xfId="0" applyFont="1" applyFill="1" applyBorder="1" applyAlignment="1"/>
    <xf numFmtId="0" fontId="1" fillId="0" borderId="30" xfId="0" applyFont="1" applyFill="1" applyBorder="1" applyAlignment="1"/>
    <xf numFmtId="4" fontId="1" fillId="0" borderId="30" xfId="0" applyNumberFormat="1" applyFont="1" applyFill="1" applyBorder="1"/>
    <xf numFmtId="4" fontId="2" fillId="0" borderId="23" xfId="0" applyNumberFormat="1" applyFont="1" applyFill="1" applyBorder="1" applyAlignment="1">
      <alignment horizontal="center"/>
    </xf>
    <xf numFmtId="0" fontId="2" fillId="0" borderId="41" xfId="0" applyFont="1" applyFill="1" applyBorder="1"/>
    <xf numFmtId="4" fontId="2" fillId="0" borderId="37" xfId="0" applyNumberFormat="1" applyFont="1" applyFill="1" applyBorder="1"/>
    <xf numFmtId="0" fontId="2" fillId="0" borderId="9" xfId="0" applyFont="1" applyFill="1" applyBorder="1"/>
    <xf numFmtId="4" fontId="2" fillId="0" borderId="39" xfId="0" applyNumberFormat="1" applyFont="1" applyFill="1" applyBorder="1"/>
    <xf numFmtId="4" fontId="2" fillId="0" borderId="40" xfId="0" applyNumberFormat="1" applyFont="1" applyFill="1" applyBorder="1"/>
    <xf numFmtId="4" fontId="1" fillId="8" borderId="27" xfId="0" applyNumberFormat="1" applyFont="1" applyFill="1" applyBorder="1"/>
    <xf numFmtId="0" fontId="1" fillId="7" borderId="51" xfId="0" applyFont="1" applyFill="1" applyBorder="1" applyAlignment="1">
      <alignment wrapText="1"/>
    </xf>
    <xf numFmtId="0" fontId="1" fillId="0" borderId="9" xfId="0" applyFont="1" applyFill="1" applyBorder="1" applyAlignment="1">
      <alignment horizontal="right"/>
    </xf>
    <xf numFmtId="4" fontId="1" fillId="7" borderId="52" xfId="0" applyNumberFormat="1" applyFont="1" applyFill="1" applyBorder="1"/>
    <xf numFmtId="0" fontId="2" fillId="0" borderId="50" xfId="0" applyFont="1" applyFill="1" applyBorder="1" applyAlignment="1">
      <alignment horizontal="right"/>
    </xf>
    <xf numFmtId="4" fontId="1" fillId="8" borderId="52" xfId="0" applyNumberFormat="1" applyFont="1" applyFill="1" applyBorder="1"/>
    <xf numFmtId="0" fontId="1" fillId="7" borderId="51" xfId="0" applyFont="1" applyFill="1" applyBorder="1"/>
    <xf numFmtId="4" fontId="2" fillId="7" borderId="42" xfId="0" applyNumberFormat="1" applyFont="1" applyFill="1" applyBorder="1"/>
    <xf numFmtId="4" fontId="1" fillId="0" borderId="37" xfId="0" applyNumberFormat="1" applyFont="1" applyFill="1" applyBorder="1"/>
    <xf numFmtId="0" fontId="1" fillId="7" borderId="37" xfId="0" applyFont="1" applyFill="1" applyBorder="1" applyAlignment="1">
      <alignment wrapText="1"/>
    </xf>
    <xf numFmtId="4" fontId="2" fillId="7" borderId="39" xfId="0" applyNumberFormat="1" applyFont="1" applyFill="1" applyBorder="1"/>
    <xf numFmtId="4" fontId="2" fillId="7" borderId="40" xfId="0" applyNumberFormat="1" applyFont="1" applyFill="1" applyBorder="1"/>
    <xf numFmtId="4" fontId="1" fillId="0" borderId="27" xfId="0" applyNumberFormat="1" applyFont="1" applyFill="1" applyBorder="1"/>
    <xf numFmtId="4" fontId="1" fillId="8" borderId="27" xfId="0" applyNumberFormat="1" applyFont="1" applyFill="1" applyBorder="1" applyAlignment="1">
      <alignment vertical="center"/>
    </xf>
    <xf numFmtId="0" fontId="2" fillId="7" borderId="51" xfId="0" applyFont="1" applyFill="1" applyBorder="1"/>
    <xf numFmtId="0" fontId="2" fillId="7" borderId="42" xfId="0" applyFont="1" applyFill="1" applyBorder="1"/>
    <xf numFmtId="0" fontId="2" fillId="0" borderId="31" xfId="0" applyFont="1" applyFill="1" applyBorder="1"/>
    <xf numFmtId="0" fontId="2" fillId="0" borderId="28" xfId="0" applyFont="1" applyFill="1" applyBorder="1"/>
    <xf numFmtId="0" fontId="1" fillId="0" borderId="47" xfId="0" applyFont="1" applyFill="1" applyBorder="1" applyAlignment="1">
      <alignment horizontal="center"/>
    </xf>
    <xf numFmtId="4" fontId="1" fillId="8" borderId="14" xfId="0" applyNumberFormat="1" applyFont="1" applyFill="1" applyBorder="1"/>
    <xf numFmtId="0" fontId="2" fillId="7" borderId="16" xfId="0" applyFont="1" applyFill="1" applyBorder="1"/>
    <xf numFmtId="0" fontId="1" fillId="5" borderId="34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7" borderId="41" xfId="0" applyFont="1" applyFill="1" applyBorder="1" applyAlignment="1">
      <alignment horizontal="center"/>
    </xf>
    <xf numFmtId="0" fontId="1" fillId="2" borderId="37" xfId="0" applyFont="1" applyFill="1" applyBorder="1"/>
    <xf numFmtId="0" fontId="2" fillId="2" borderId="19" xfId="0" applyFont="1" applyFill="1" applyBorder="1"/>
    <xf numFmtId="4" fontId="2" fillId="2" borderId="39" xfId="0" applyNumberFormat="1" applyFont="1" applyFill="1" applyBorder="1"/>
    <xf numFmtId="0" fontId="2" fillId="2" borderId="38" xfId="0" applyFont="1" applyFill="1" applyBorder="1"/>
    <xf numFmtId="4" fontId="2" fillId="0" borderId="39" xfId="0" applyNumberFormat="1" applyFont="1" applyBorder="1"/>
    <xf numFmtId="4" fontId="2" fillId="0" borderId="40" xfId="0" applyNumberFormat="1" applyFont="1" applyBorder="1"/>
    <xf numFmtId="0" fontId="1" fillId="2" borderId="50" xfId="0" applyFont="1" applyFill="1" applyBorder="1" applyAlignment="1">
      <alignment horizontal="right"/>
    </xf>
    <xf numFmtId="4" fontId="1" fillId="0" borderId="27" xfId="0" applyNumberFormat="1" applyFont="1" applyBorder="1"/>
    <xf numFmtId="0" fontId="2" fillId="2" borderId="46" xfId="0" applyFont="1" applyFill="1" applyBorder="1" applyAlignment="1">
      <alignment wrapText="1"/>
    </xf>
    <xf numFmtId="4" fontId="2" fillId="0" borderId="37" xfId="0" applyNumberFormat="1" applyFont="1" applyBorder="1" applyAlignment="1"/>
    <xf numFmtId="0" fontId="1" fillId="7" borderId="9" xfId="0" applyFont="1" applyFill="1" applyBorder="1" applyAlignment="1">
      <alignment horizontal="center"/>
    </xf>
    <xf numFmtId="4" fontId="1" fillId="0" borderId="37" xfId="0" applyNumberFormat="1" applyFont="1" applyBorder="1"/>
    <xf numFmtId="4" fontId="2" fillId="2" borderId="40" xfId="0" applyNumberFormat="1" applyFont="1" applyFill="1" applyBorder="1"/>
    <xf numFmtId="0" fontId="1" fillId="2" borderId="21" xfId="0" applyFont="1" applyFill="1" applyBorder="1" applyAlignment="1">
      <alignment horizontal="right"/>
    </xf>
    <xf numFmtId="4" fontId="1" fillId="2" borderId="27" xfId="0" applyNumberFormat="1" applyFont="1" applyFill="1" applyBorder="1"/>
    <xf numFmtId="4" fontId="1" fillId="2" borderId="37" xfId="0" applyNumberFormat="1" applyFont="1" applyFill="1" applyBorder="1"/>
    <xf numFmtId="0" fontId="1" fillId="2" borderId="38" xfId="0" applyFont="1" applyFill="1" applyBorder="1" applyAlignment="1">
      <alignment horizontal="right"/>
    </xf>
    <xf numFmtId="4" fontId="2" fillId="2" borderId="51" xfId="0" applyNumberFormat="1" applyFont="1" applyFill="1" applyBorder="1"/>
    <xf numFmtId="0" fontId="2" fillId="2" borderId="21" xfId="0" applyFont="1" applyFill="1" applyBorder="1"/>
    <xf numFmtId="4" fontId="2" fillId="2" borderId="52" xfId="0" applyNumberFormat="1" applyFont="1" applyFill="1" applyBorder="1"/>
    <xf numFmtId="0" fontId="6" fillId="5" borderId="12" xfId="0" applyFont="1" applyFill="1" applyBorder="1" applyAlignment="1">
      <alignment horizontal="right"/>
    </xf>
    <xf numFmtId="4" fontId="1" fillId="2" borderId="40" xfId="0" applyNumberFormat="1" applyFont="1" applyFill="1" applyBorder="1"/>
    <xf numFmtId="0" fontId="1" fillId="2" borderId="12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2" fillId="2" borderId="41" xfId="0" applyFont="1" applyFill="1" applyBorder="1"/>
    <xf numFmtId="0" fontId="2" fillId="2" borderId="51" xfId="0" applyFont="1" applyFill="1" applyBorder="1"/>
    <xf numFmtId="0" fontId="2" fillId="2" borderId="9" xfId="0" applyFont="1" applyFill="1" applyBorder="1"/>
    <xf numFmtId="0" fontId="2" fillId="2" borderId="42" xfId="0" applyFont="1" applyFill="1" applyBorder="1"/>
    <xf numFmtId="0" fontId="2" fillId="2" borderId="31" xfId="0" applyFont="1" applyFill="1" applyBorder="1"/>
    <xf numFmtId="4" fontId="1" fillId="8" borderId="48" xfId="0" applyNumberFormat="1" applyFont="1" applyFill="1" applyBorder="1"/>
    <xf numFmtId="0" fontId="2" fillId="0" borderId="54" xfId="0" applyFont="1" applyBorder="1"/>
    <xf numFmtId="0" fontId="2" fillId="0" borderId="16" xfId="0" applyFont="1" applyBorder="1"/>
    <xf numFmtId="0" fontId="1" fillId="6" borderId="18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left"/>
    </xf>
    <xf numFmtId="0" fontId="1" fillId="5" borderId="44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1" fillId="5" borderId="50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left" wrapText="1"/>
    </xf>
    <xf numFmtId="0" fontId="1" fillId="5" borderId="53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23" xfId="0" applyFont="1" applyFill="1" applyBorder="1" applyAlignment="1">
      <alignment horizontal="right"/>
    </xf>
    <xf numFmtId="0" fontId="1" fillId="5" borderId="41" xfId="0" applyFont="1" applyFill="1" applyBorder="1" applyAlignment="1">
      <alignment horizontal="left"/>
    </xf>
    <xf numFmtId="0" fontId="1" fillId="5" borderId="32" xfId="0" applyFont="1" applyFill="1" applyBorder="1" applyAlignment="1">
      <alignment horizontal="left"/>
    </xf>
    <xf numFmtId="0" fontId="1" fillId="5" borderId="51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2" fillId="0" borderId="9" xfId="0" applyFont="1" applyFill="1" applyBorder="1" applyAlignment="1"/>
    <xf numFmtId="0" fontId="2" fillId="0" borderId="0" xfId="0" applyFont="1" applyFill="1" applyBorder="1" applyAlignment="1"/>
    <xf numFmtId="0" fontId="2" fillId="0" borderId="9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4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1" fillId="0" borderId="41" xfId="0" applyFont="1" applyFill="1" applyBorder="1" applyAlignment="1">
      <alignment horizontal="center" wrapText="1"/>
    </xf>
    <xf numFmtId="0" fontId="1" fillId="0" borderId="32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3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1"/>
  <sheetViews>
    <sheetView showGridLines="0" tabSelected="1" workbookViewId="0">
      <selection activeCell="G30" sqref="G30"/>
    </sheetView>
  </sheetViews>
  <sheetFormatPr baseColWidth="10" defaultRowHeight="15.75"/>
  <cols>
    <col min="1" max="1" width="3.7109375" style="1" customWidth="1"/>
    <col min="2" max="2" width="35.7109375" style="1" customWidth="1"/>
    <col min="3" max="5" width="12.7109375" style="1" customWidth="1"/>
    <col min="6" max="6" width="35.7109375" style="1" customWidth="1"/>
    <col min="7" max="7" width="12.7109375" style="1" customWidth="1"/>
    <col min="8" max="16384" width="11.42578125" style="1"/>
  </cols>
  <sheetData>
    <row r="1" spans="2:7" ht="16.5" thickBot="1"/>
    <row r="2" spans="2:7" ht="16.5" thickBot="1">
      <c r="B2" s="223" t="s">
        <v>170</v>
      </c>
      <c r="C2" s="224"/>
      <c r="D2" s="224"/>
      <c r="E2" s="224"/>
      <c r="F2" s="224"/>
      <c r="G2" s="225"/>
    </row>
    <row r="3" spans="2:7" s="2" customFormat="1" ht="31.5">
      <c r="B3" s="32" t="s">
        <v>67</v>
      </c>
      <c r="C3" s="33" t="s">
        <v>68</v>
      </c>
      <c r="D3" s="34" t="s">
        <v>101</v>
      </c>
      <c r="E3" s="33" t="s">
        <v>69</v>
      </c>
      <c r="F3" s="33" t="s">
        <v>70</v>
      </c>
      <c r="G3" s="35" t="s">
        <v>71</v>
      </c>
    </row>
    <row r="4" spans="2:7" ht="15" customHeight="1">
      <c r="B4" s="36" t="s">
        <v>73</v>
      </c>
      <c r="C4" s="10"/>
      <c r="D4" s="10"/>
      <c r="E4" s="10"/>
      <c r="F4" s="4" t="s">
        <v>74</v>
      </c>
      <c r="G4" s="37"/>
    </row>
    <row r="5" spans="2:7" ht="15" customHeight="1">
      <c r="B5" s="38" t="s">
        <v>75</v>
      </c>
      <c r="C5" s="11">
        <v>4530</v>
      </c>
      <c r="D5" s="11">
        <v>1290</v>
      </c>
      <c r="E5" s="11">
        <f t="shared" ref="E5:E10" si="0">C5-D5</f>
        <v>3240</v>
      </c>
      <c r="F5" s="5" t="s">
        <v>76</v>
      </c>
      <c r="G5" s="39">
        <v>70000</v>
      </c>
    </row>
    <row r="6" spans="2:7" ht="15" customHeight="1">
      <c r="B6" s="38" t="s">
        <v>77</v>
      </c>
      <c r="C6" s="11">
        <v>5100</v>
      </c>
      <c r="D6" s="11">
        <v>231</v>
      </c>
      <c r="E6" s="11">
        <f t="shared" si="0"/>
        <v>4869</v>
      </c>
      <c r="F6" s="5" t="s">
        <v>78</v>
      </c>
      <c r="G6" s="39">
        <v>9113</v>
      </c>
    </row>
    <row r="7" spans="2:7" ht="15" customHeight="1">
      <c r="B7" s="38" t="s">
        <v>79</v>
      </c>
      <c r="C7" s="11">
        <v>38482</v>
      </c>
      <c r="D7" s="11">
        <v>26432</v>
      </c>
      <c r="E7" s="11">
        <f t="shared" si="0"/>
        <v>12050</v>
      </c>
      <c r="F7" s="5" t="s">
        <v>109</v>
      </c>
      <c r="G7" s="39">
        <v>3807</v>
      </c>
    </row>
    <row r="8" spans="2:7" ht="15" customHeight="1">
      <c r="B8" s="38" t="s">
        <v>80</v>
      </c>
      <c r="C8" s="11">
        <v>74593</v>
      </c>
      <c r="D8" s="11">
        <v>45431</v>
      </c>
      <c r="E8" s="11">
        <f t="shared" si="0"/>
        <v>29162</v>
      </c>
      <c r="F8" s="5" t="s">
        <v>110</v>
      </c>
      <c r="G8" s="39">
        <v>123</v>
      </c>
    </row>
    <row r="9" spans="2:7" ht="15" customHeight="1">
      <c r="B9" s="38" t="s">
        <v>81</v>
      </c>
      <c r="C9" s="11">
        <v>3000</v>
      </c>
      <c r="D9" s="11"/>
      <c r="E9" s="11">
        <f t="shared" si="0"/>
        <v>3000</v>
      </c>
      <c r="F9" s="5" t="s">
        <v>82</v>
      </c>
      <c r="G9" s="39">
        <v>10065</v>
      </c>
    </row>
    <row r="10" spans="2:7" ht="15" customHeight="1">
      <c r="B10" s="38" t="s">
        <v>83</v>
      </c>
      <c r="C10" s="11">
        <v>17068</v>
      </c>
      <c r="D10" s="11">
        <v>4527</v>
      </c>
      <c r="E10" s="11">
        <f t="shared" si="0"/>
        <v>12541</v>
      </c>
      <c r="F10" s="15" t="s">
        <v>84</v>
      </c>
      <c r="G10" s="40">
        <v>43823</v>
      </c>
    </row>
    <row r="11" spans="2:7" ht="15" customHeight="1">
      <c r="B11" s="38" t="s">
        <v>104</v>
      </c>
      <c r="C11" s="11">
        <v>711</v>
      </c>
      <c r="D11" s="11">
        <v>54</v>
      </c>
      <c r="E11" s="11">
        <f>C11</f>
        <v>711</v>
      </c>
      <c r="F11" s="16" t="s">
        <v>111</v>
      </c>
      <c r="G11" s="64">
        <v>26100</v>
      </c>
    </row>
    <row r="12" spans="2:7" s="2" customFormat="1" ht="15" customHeight="1">
      <c r="B12" s="42"/>
      <c r="C12" s="6"/>
      <c r="D12" s="6"/>
      <c r="E12" s="6"/>
      <c r="F12" s="8" t="s">
        <v>85</v>
      </c>
      <c r="G12" s="43">
        <f>SUM(G5:G11)</f>
        <v>163031</v>
      </c>
    </row>
    <row r="13" spans="2:7" ht="15" customHeight="1">
      <c r="B13" s="44"/>
      <c r="C13" s="7"/>
      <c r="D13" s="7"/>
      <c r="E13" s="7"/>
      <c r="F13" s="17" t="s">
        <v>86</v>
      </c>
      <c r="G13" s="43">
        <v>33306</v>
      </c>
    </row>
    <row r="14" spans="2:7" s="2" customFormat="1" ht="15" customHeight="1">
      <c r="B14" s="45" t="s">
        <v>85</v>
      </c>
      <c r="C14" s="27">
        <f>SUM(C5:C11)</f>
        <v>143484</v>
      </c>
      <c r="D14" s="27">
        <f>SUM(D5:D11)</f>
        <v>77965</v>
      </c>
      <c r="E14" s="27">
        <f>C14-D14</f>
        <v>65519</v>
      </c>
      <c r="F14" s="18" t="s">
        <v>88</v>
      </c>
      <c r="G14" s="46">
        <f>G13</f>
        <v>33306</v>
      </c>
    </row>
    <row r="15" spans="2:7" ht="15" customHeight="1">
      <c r="B15" s="36" t="s">
        <v>87</v>
      </c>
      <c r="C15" s="27"/>
      <c r="D15" s="27"/>
      <c r="E15" s="27"/>
      <c r="F15" s="4" t="s">
        <v>89</v>
      </c>
      <c r="G15" s="47"/>
    </row>
    <row r="16" spans="2:7" ht="15" customHeight="1">
      <c r="B16" s="38" t="s">
        <v>106</v>
      </c>
      <c r="C16" s="20">
        <v>92083</v>
      </c>
      <c r="D16" s="20">
        <v>697</v>
      </c>
      <c r="E16" s="20">
        <f>C16-D16</f>
        <v>91386</v>
      </c>
      <c r="F16" s="5" t="s">
        <v>167</v>
      </c>
      <c r="G16" s="48">
        <v>26023</v>
      </c>
    </row>
    <row r="17" spans="2:7" ht="15" customHeight="1">
      <c r="B17" s="38" t="s">
        <v>105</v>
      </c>
      <c r="C17" s="20">
        <v>104933</v>
      </c>
      <c r="D17" s="20">
        <v>27</v>
      </c>
      <c r="E17" s="20">
        <f>C17-D17</f>
        <v>104906</v>
      </c>
      <c r="F17" s="5" t="s">
        <v>116</v>
      </c>
      <c r="G17" s="49">
        <v>102067</v>
      </c>
    </row>
    <row r="18" spans="2:7" ht="15" customHeight="1">
      <c r="B18" s="38" t="s">
        <v>90</v>
      </c>
      <c r="C18" s="20"/>
      <c r="D18" s="20"/>
      <c r="E18" s="20"/>
      <c r="F18" s="5" t="s">
        <v>93</v>
      </c>
      <c r="G18" s="49">
        <v>49761</v>
      </c>
    </row>
    <row r="19" spans="2:7" ht="15" customHeight="1">
      <c r="B19" s="38" t="s">
        <v>91</v>
      </c>
      <c r="C19" s="20">
        <v>64720</v>
      </c>
      <c r="D19" s="20">
        <v>205</v>
      </c>
      <c r="E19" s="20">
        <f t="shared" ref="E19:E26" si="1">C19-D19</f>
        <v>64515</v>
      </c>
      <c r="F19" s="24" t="s">
        <v>95</v>
      </c>
      <c r="G19" s="50">
        <v>15623</v>
      </c>
    </row>
    <row r="20" spans="2:7" ht="15" customHeight="1">
      <c r="B20" s="38" t="s">
        <v>92</v>
      </c>
      <c r="C20" s="20">
        <v>10533</v>
      </c>
      <c r="D20" s="20">
        <v>18</v>
      </c>
      <c r="E20" s="20">
        <f t="shared" si="1"/>
        <v>10515</v>
      </c>
      <c r="F20" s="5" t="s">
        <v>112</v>
      </c>
      <c r="G20" s="49">
        <v>6057</v>
      </c>
    </row>
    <row r="21" spans="2:7" ht="15" customHeight="1">
      <c r="B21" s="38" t="s">
        <v>107</v>
      </c>
      <c r="C21" s="20">
        <v>141</v>
      </c>
      <c r="D21" s="20"/>
      <c r="E21" s="20">
        <f t="shared" si="1"/>
        <v>141</v>
      </c>
      <c r="F21" s="24" t="s">
        <v>97</v>
      </c>
      <c r="G21" s="50">
        <v>2075</v>
      </c>
    </row>
    <row r="22" spans="2:7" ht="15" customHeight="1">
      <c r="B22" s="51" t="s">
        <v>94</v>
      </c>
      <c r="C22" s="28">
        <v>50000</v>
      </c>
      <c r="D22" s="28"/>
      <c r="E22" s="20">
        <f t="shared" si="1"/>
        <v>50000</v>
      </c>
      <c r="F22" s="19" t="s">
        <v>113</v>
      </c>
      <c r="G22" s="49">
        <v>698</v>
      </c>
    </row>
    <row r="23" spans="2:7" ht="15" customHeight="1">
      <c r="B23" s="38" t="s">
        <v>96</v>
      </c>
      <c r="C23" s="29">
        <v>6742</v>
      </c>
      <c r="D23" s="29"/>
      <c r="E23" s="20">
        <f t="shared" si="1"/>
        <v>6742</v>
      </c>
      <c r="F23" s="19"/>
      <c r="G23" s="49"/>
    </row>
    <row r="24" spans="2:7" ht="15" customHeight="1">
      <c r="B24" s="38" t="s">
        <v>108</v>
      </c>
      <c r="C24" s="20">
        <v>5393</v>
      </c>
      <c r="D24" s="20"/>
      <c r="E24" s="20">
        <f t="shared" si="1"/>
        <v>5393</v>
      </c>
      <c r="F24" s="25"/>
      <c r="G24" s="52"/>
    </row>
    <row r="25" spans="2:7" s="2" customFormat="1" ht="15" customHeight="1">
      <c r="B25" s="44" t="s">
        <v>114</v>
      </c>
      <c r="C25" s="14">
        <v>315</v>
      </c>
      <c r="D25" s="14"/>
      <c r="E25" s="14">
        <f t="shared" si="1"/>
        <v>315</v>
      </c>
      <c r="F25" s="26" t="s">
        <v>117</v>
      </c>
      <c r="G25" s="41">
        <v>791</v>
      </c>
    </row>
    <row r="26" spans="2:7" ht="15" customHeight="1">
      <c r="B26" s="53" t="s">
        <v>88</v>
      </c>
      <c r="C26" s="30">
        <f>SUM(C16:C25)</f>
        <v>334860</v>
      </c>
      <c r="D26" s="30">
        <f>SUM(D16:D24)</f>
        <v>947</v>
      </c>
      <c r="E26" s="30">
        <f t="shared" si="1"/>
        <v>333913</v>
      </c>
      <c r="F26" s="8" t="s">
        <v>98</v>
      </c>
      <c r="G26" s="43">
        <f>SUM(G16:G25)</f>
        <v>203095</v>
      </c>
    </row>
    <row r="27" spans="2:7" s="2" customFormat="1" ht="15" customHeight="1" thickBot="1">
      <c r="B27" s="85" t="s">
        <v>29</v>
      </c>
      <c r="C27" s="86">
        <f>C14+C26</f>
        <v>478344</v>
      </c>
      <c r="D27" s="86">
        <f>D14+D26</f>
        <v>78912</v>
      </c>
      <c r="E27" s="86">
        <f>E14+E26</f>
        <v>399432</v>
      </c>
      <c r="F27" s="87" t="s">
        <v>29</v>
      </c>
      <c r="G27" s="88">
        <f>G12+G14+G26</f>
        <v>399432</v>
      </c>
    </row>
    <row r="28" spans="2:7" ht="15" customHeight="1">
      <c r="B28" s="54" t="s">
        <v>115</v>
      </c>
      <c r="C28" s="3"/>
      <c r="D28" s="3"/>
      <c r="E28" s="3"/>
      <c r="F28" s="3" t="s">
        <v>168</v>
      </c>
      <c r="G28" s="55">
        <v>193</v>
      </c>
    </row>
    <row r="29" spans="2:7" ht="15" customHeight="1">
      <c r="B29" s="54"/>
      <c r="C29" s="3"/>
      <c r="D29" s="3"/>
      <c r="E29" s="3"/>
      <c r="F29" s="3" t="s">
        <v>169</v>
      </c>
      <c r="G29" s="55"/>
    </row>
    <row r="30" spans="2:7" ht="15" customHeight="1">
      <c r="B30" s="56"/>
      <c r="C30" s="3"/>
      <c r="D30" s="3"/>
      <c r="E30" s="3"/>
      <c r="F30" s="3" t="s">
        <v>154</v>
      </c>
      <c r="G30" s="55">
        <v>30</v>
      </c>
    </row>
    <row r="31" spans="2:7" ht="15" customHeight="1" thickBot="1">
      <c r="B31" s="57"/>
      <c r="C31" s="58"/>
      <c r="D31" s="58"/>
      <c r="E31" s="58"/>
      <c r="F31" s="59" t="s">
        <v>118</v>
      </c>
      <c r="G31" s="60"/>
    </row>
  </sheetData>
  <sheetProtection sheet="1" objects="1" scenarios="1"/>
  <mergeCells count="1">
    <mergeCell ref="B2:G2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G31"/>
  <sheetViews>
    <sheetView showGridLines="0" workbookViewId="0">
      <selection activeCell="C7" sqref="C7"/>
    </sheetView>
  </sheetViews>
  <sheetFormatPr baseColWidth="10" defaultRowHeight="15.75"/>
  <cols>
    <col min="1" max="1" width="3.7109375" style="62" customWidth="1"/>
    <col min="2" max="2" width="35.7109375" style="62" customWidth="1"/>
    <col min="3" max="5" width="12.7109375" style="62" customWidth="1"/>
    <col min="6" max="6" width="35.7109375" style="62" customWidth="1"/>
    <col min="7" max="7" width="12.7109375" style="62" customWidth="1"/>
    <col min="8" max="16384" width="11.42578125" style="62"/>
  </cols>
  <sheetData>
    <row r="1" spans="2:7" ht="16.5" thickBot="1"/>
    <row r="2" spans="2:7" ht="16.5" customHeight="1" thickBot="1">
      <c r="B2" s="223" t="s">
        <v>171</v>
      </c>
      <c r="C2" s="224"/>
      <c r="D2" s="224"/>
      <c r="E2" s="224"/>
      <c r="F2" s="224"/>
      <c r="G2" s="225"/>
    </row>
    <row r="3" spans="2:7" s="63" customFormat="1" ht="31.5">
      <c r="B3" s="67" t="s">
        <v>67</v>
      </c>
      <c r="C3" s="68" t="s">
        <v>68</v>
      </c>
      <c r="D3" s="69" t="s">
        <v>101</v>
      </c>
      <c r="E3" s="68" t="s">
        <v>69</v>
      </c>
      <c r="F3" s="68" t="s">
        <v>70</v>
      </c>
      <c r="G3" s="70" t="s">
        <v>71</v>
      </c>
    </row>
    <row r="4" spans="2:7" ht="15" customHeight="1">
      <c r="B4" s="71" t="s">
        <v>73</v>
      </c>
      <c r="C4" s="10"/>
      <c r="D4" s="10"/>
      <c r="E4" s="10"/>
      <c r="F4" s="12" t="s">
        <v>74</v>
      </c>
      <c r="G4" s="37"/>
    </row>
    <row r="5" spans="2:7" ht="15" customHeight="1">
      <c r="B5" s="38" t="s">
        <v>75</v>
      </c>
      <c r="C5" s="11">
        <v>3740</v>
      </c>
      <c r="D5" s="11">
        <v>1136</v>
      </c>
      <c r="E5" s="11">
        <f t="shared" ref="E5:E10" si="0">C5-D5</f>
        <v>2604</v>
      </c>
      <c r="F5" s="5" t="s">
        <v>76</v>
      </c>
      <c r="G5" s="39">
        <v>70000</v>
      </c>
    </row>
    <row r="6" spans="2:7" ht="15" customHeight="1">
      <c r="B6" s="38" t="s">
        <v>77</v>
      </c>
      <c r="C6" s="11">
        <v>4185</v>
      </c>
      <c r="D6" s="11">
        <v>208</v>
      </c>
      <c r="E6" s="11">
        <f t="shared" si="0"/>
        <v>3977</v>
      </c>
      <c r="F6" s="5" t="s">
        <v>78</v>
      </c>
      <c r="G6" s="39">
        <v>9113</v>
      </c>
    </row>
    <row r="7" spans="2:7" ht="15" customHeight="1">
      <c r="B7" s="38" t="s">
        <v>79</v>
      </c>
      <c r="C7" s="11">
        <v>37232</v>
      </c>
      <c r="D7" s="11">
        <v>24941</v>
      </c>
      <c r="E7" s="11">
        <f t="shared" si="0"/>
        <v>12291</v>
      </c>
      <c r="F7" s="5" t="s">
        <v>109</v>
      </c>
      <c r="G7" s="39">
        <v>2214</v>
      </c>
    </row>
    <row r="8" spans="2:7" ht="15" customHeight="1">
      <c r="B8" s="38" t="s">
        <v>80</v>
      </c>
      <c r="C8" s="11">
        <v>72575</v>
      </c>
      <c r="D8" s="11">
        <v>42607</v>
      </c>
      <c r="E8" s="11">
        <f t="shared" si="0"/>
        <v>29968</v>
      </c>
      <c r="F8" s="5" t="s">
        <v>110</v>
      </c>
      <c r="G8" s="39">
        <v>123</v>
      </c>
    </row>
    <row r="9" spans="2:7" ht="15" customHeight="1">
      <c r="B9" s="38" t="s">
        <v>81</v>
      </c>
      <c r="C9" s="11">
        <v>1502</v>
      </c>
      <c r="D9" s="11"/>
      <c r="E9" s="11">
        <f t="shared" si="0"/>
        <v>1502</v>
      </c>
      <c r="F9" s="5" t="s">
        <v>82</v>
      </c>
      <c r="G9" s="39">
        <v>3057</v>
      </c>
    </row>
    <row r="10" spans="2:7" ht="15" customHeight="1">
      <c r="B10" s="38" t="s">
        <v>83</v>
      </c>
      <c r="C10" s="11">
        <v>15922</v>
      </c>
      <c r="D10" s="11">
        <v>25</v>
      </c>
      <c r="E10" s="11">
        <f t="shared" si="0"/>
        <v>15897</v>
      </c>
      <c r="F10" s="15" t="s">
        <v>84</v>
      </c>
      <c r="G10" s="40">
        <v>31852</v>
      </c>
    </row>
    <row r="11" spans="2:7" ht="15" customHeight="1">
      <c r="B11" s="38" t="s">
        <v>104</v>
      </c>
      <c r="C11" s="11">
        <v>1137</v>
      </c>
      <c r="D11" s="11">
        <v>48</v>
      </c>
      <c r="E11" s="11">
        <f>C11</f>
        <v>1137</v>
      </c>
      <c r="F11" s="66" t="s">
        <v>111</v>
      </c>
      <c r="G11" s="72">
        <v>41692</v>
      </c>
    </row>
    <row r="12" spans="2:7" ht="15" customHeight="1">
      <c r="B12" s="73"/>
      <c r="C12" s="25"/>
      <c r="D12" s="25"/>
      <c r="E12" s="25"/>
      <c r="F12" s="8" t="s">
        <v>85</v>
      </c>
      <c r="G12" s="74">
        <f>SUM(G5:G11)</f>
        <v>158051</v>
      </c>
    </row>
    <row r="13" spans="2:7" ht="15" customHeight="1">
      <c r="B13" s="38"/>
      <c r="C13" s="5"/>
      <c r="D13" s="5"/>
      <c r="E13" s="5"/>
      <c r="F13" s="17" t="s">
        <v>86</v>
      </c>
      <c r="G13" s="75">
        <v>35938</v>
      </c>
    </row>
    <row r="14" spans="2:7" s="63" customFormat="1" ht="15" customHeight="1">
      <c r="B14" s="53" t="s">
        <v>85</v>
      </c>
      <c r="C14" s="9">
        <f>SUM(C5:C11)</f>
        <v>136293</v>
      </c>
      <c r="D14" s="9">
        <f>SUM(D5:D11)</f>
        <v>68965</v>
      </c>
      <c r="E14" s="9">
        <f>C14-D14</f>
        <v>67328</v>
      </c>
      <c r="F14" s="8" t="s">
        <v>88</v>
      </c>
      <c r="G14" s="74">
        <f>G13</f>
        <v>35938</v>
      </c>
    </row>
    <row r="15" spans="2:7" s="63" customFormat="1" ht="15" customHeight="1">
      <c r="B15" s="76" t="s">
        <v>87</v>
      </c>
      <c r="C15" s="13"/>
      <c r="D15" s="13"/>
      <c r="E15" s="13"/>
      <c r="F15" s="65" t="s">
        <v>89</v>
      </c>
      <c r="G15" s="77"/>
    </row>
    <row r="16" spans="2:7" ht="15" customHeight="1">
      <c r="B16" s="38" t="s">
        <v>106</v>
      </c>
      <c r="C16" s="20">
        <v>101027</v>
      </c>
      <c r="D16" s="20">
        <v>637</v>
      </c>
      <c r="E16" s="11">
        <f>C16-D16</f>
        <v>100390</v>
      </c>
      <c r="F16" s="5" t="s">
        <v>167</v>
      </c>
      <c r="G16" s="78">
        <v>47811</v>
      </c>
    </row>
    <row r="17" spans="2:7" ht="15" customHeight="1">
      <c r="B17" s="38" t="s">
        <v>105</v>
      </c>
      <c r="C17" s="20">
        <v>110162</v>
      </c>
      <c r="D17" s="20"/>
      <c r="E17" s="11">
        <f>C17-D17</f>
        <v>110162</v>
      </c>
      <c r="F17" s="5" t="s">
        <v>116</v>
      </c>
      <c r="G17" s="39">
        <v>72014</v>
      </c>
    </row>
    <row r="18" spans="2:7" ht="15" customHeight="1">
      <c r="B18" s="38" t="s">
        <v>90</v>
      </c>
      <c r="C18" s="11"/>
      <c r="D18" s="11"/>
      <c r="E18" s="11"/>
      <c r="F18" s="5" t="s">
        <v>93</v>
      </c>
      <c r="G18" s="39">
        <v>51354</v>
      </c>
    </row>
    <row r="19" spans="2:7" ht="15" customHeight="1">
      <c r="B19" s="38" t="s">
        <v>91</v>
      </c>
      <c r="C19" s="11">
        <v>56595</v>
      </c>
      <c r="D19" s="11">
        <v>297</v>
      </c>
      <c r="E19" s="11">
        <f t="shared" ref="E19:E26" si="1">C19-D19</f>
        <v>56298</v>
      </c>
      <c r="F19" s="24" t="s">
        <v>95</v>
      </c>
      <c r="G19" s="79">
        <v>14228</v>
      </c>
    </row>
    <row r="20" spans="2:7" ht="15" customHeight="1">
      <c r="B20" s="38" t="s">
        <v>92</v>
      </c>
      <c r="C20" s="11">
        <v>3800</v>
      </c>
      <c r="D20" s="11">
        <v>24</v>
      </c>
      <c r="E20" s="11">
        <f t="shared" si="1"/>
        <v>3776</v>
      </c>
      <c r="F20" s="5" t="s">
        <v>112</v>
      </c>
      <c r="G20" s="39">
        <v>4500</v>
      </c>
    </row>
    <row r="21" spans="2:7" ht="15" customHeight="1">
      <c r="B21" s="38" t="s">
        <v>107</v>
      </c>
      <c r="C21" s="11">
        <v>270</v>
      </c>
      <c r="D21" s="11"/>
      <c r="E21" s="11">
        <f t="shared" si="1"/>
        <v>270</v>
      </c>
      <c r="F21" s="24" t="s">
        <v>97</v>
      </c>
      <c r="G21" s="79">
        <v>1025</v>
      </c>
    </row>
    <row r="22" spans="2:7" ht="15" customHeight="1">
      <c r="B22" s="51" t="s">
        <v>94</v>
      </c>
      <c r="C22" s="21">
        <v>40000</v>
      </c>
      <c r="D22" s="21"/>
      <c r="E22" s="11">
        <f t="shared" si="1"/>
        <v>40000</v>
      </c>
      <c r="F22" s="19" t="s">
        <v>113</v>
      </c>
      <c r="G22" s="49">
        <v>3126</v>
      </c>
    </row>
    <row r="23" spans="2:7" ht="15" customHeight="1">
      <c r="B23" s="38" t="s">
        <v>96</v>
      </c>
      <c r="C23" s="22">
        <v>5407</v>
      </c>
      <c r="D23" s="22"/>
      <c r="E23" s="11">
        <f t="shared" si="1"/>
        <v>5407</v>
      </c>
      <c r="F23" s="19"/>
      <c r="G23" s="39"/>
    </row>
    <row r="24" spans="2:7" ht="15" customHeight="1">
      <c r="B24" s="38" t="s">
        <v>108</v>
      </c>
      <c r="C24" s="11">
        <v>3865</v>
      </c>
      <c r="D24" s="11"/>
      <c r="E24" s="11">
        <f t="shared" si="1"/>
        <v>3865</v>
      </c>
      <c r="F24" s="25"/>
      <c r="G24" s="80"/>
    </row>
    <row r="25" spans="2:7" ht="15" customHeight="1">
      <c r="B25" s="44" t="s">
        <v>114</v>
      </c>
      <c r="C25" s="23">
        <v>570</v>
      </c>
      <c r="D25" s="23"/>
      <c r="E25" s="23">
        <f t="shared" si="1"/>
        <v>570</v>
      </c>
      <c r="F25" s="26" t="s">
        <v>117</v>
      </c>
      <c r="G25" s="41">
        <v>19</v>
      </c>
    </row>
    <row r="26" spans="2:7" s="63" customFormat="1" ht="15" customHeight="1">
      <c r="B26" s="53" t="s">
        <v>88</v>
      </c>
      <c r="C26" s="9">
        <f>SUM(C16:C25)</f>
        <v>321696</v>
      </c>
      <c r="D26" s="9">
        <f>SUM(D16:D24)</f>
        <v>958</v>
      </c>
      <c r="E26" s="9">
        <f t="shared" si="1"/>
        <v>320738</v>
      </c>
      <c r="F26" s="8" t="s">
        <v>98</v>
      </c>
      <c r="G26" s="74">
        <f>SUM(G16:G25)</f>
        <v>194077</v>
      </c>
    </row>
    <row r="27" spans="2:7" s="63" customFormat="1" ht="15" customHeight="1" thickBot="1">
      <c r="B27" s="81" t="s">
        <v>29</v>
      </c>
      <c r="C27" s="82">
        <f>C14+C26</f>
        <v>457989</v>
      </c>
      <c r="D27" s="82">
        <f>D14+D26</f>
        <v>69923</v>
      </c>
      <c r="E27" s="82">
        <f>E14+E26</f>
        <v>388066</v>
      </c>
      <c r="F27" s="83" t="s">
        <v>29</v>
      </c>
      <c r="G27" s="84">
        <f>G12+G14+G26</f>
        <v>388066</v>
      </c>
    </row>
    <row r="28" spans="2:7" ht="15" customHeight="1">
      <c r="B28" s="54" t="s">
        <v>115</v>
      </c>
      <c r="C28" s="3"/>
      <c r="D28" s="3"/>
      <c r="E28" s="3"/>
      <c r="F28" s="3" t="s">
        <v>99</v>
      </c>
      <c r="G28" s="55">
        <v>761</v>
      </c>
    </row>
    <row r="29" spans="2:7" ht="15" customHeight="1">
      <c r="B29" s="54"/>
      <c r="C29" s="3"/>
      <c r="D29" s="3"/>
      <c r="E29" s="3"/>
      <c r="F29" s="3" t="s">
        <v>100</v>
      </c>
      <c r="G29" s="55"/>
    </row>
    <row r="30" spans="2:7" ht="15" customHeight="1">
      <c r="B30" s="56"/>
      <c r="C30" s="3"/>
      <c r="D30" s="3"/>
      <c r="E30" s="3"/>
      <c r="F30" s="3" t="s">
        <v>154</v>
      </c>
      <c r="G30" s="55">
        <v>50</v>
      </c>
    </row>
    <row r="31" spans="2:7" ht="16.5" thickBot="1">
      <c r="B31" s="57"/>
      <c r="C31" s="58"/>
      <c r="D31" s="58"/>
      <c r="E31" s="58"/>
      <c r="F31" s="59" t="s">
        <v>118</v>
      </c>
      <c r="G31" s="60"/>
    </row>
  </sheetData>
  <sheetProtection sheet="1" objects="1" scenarios="1"/>
  <mergeCells count="1">
    <mergeCell ref="B2:G2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47"/>
  <sheetViews>
    <sheetView showGridLines="0" workbookViewId="0">
      <selection activeCell="G20" sqref="G20"/>
    </sheetView>
  </sheetViews>
  <sheetFormatPr baseColWidth="10" defaultRowHeight="15.75"/>
  <cols>
    <col min="1" max="1" width="3.7109375" style="1" customWidth="1"/>
    <col min="2" max="2" width="35.7109375" style="1" customWidth="1"/>
    <col min="3" max="3" width="12.7109375" style="1" customWidth="1"/>
    <col min="4" max="4" width="35.7109375" style="1" customWidth="1"/>
    <col min="5" max="5" width="12.7109375" style="1" customWidth="1"/>
    <col min="6" max="16384" width="11.42578125" style="1"/>
  </cols>
  <sheetData>
    <row r="1" spans="2:5" ht="16.5" thickBot="1"/>
    <row r="2" spans="2:5" ht="15" customHeight="1" thickBot="1">
      <c r="B2" s="226" t="s">
        <v>172</v>
      </c>
      <c r="C2" s="227"/>
      <c r="D2" s="227"/>
      <c r="E2" s="228"/>
    </row>
    <row r="3" spans="2:5" ht="15" customHeight="1">
      <c r="B3" s="187" t="s">
        <v>5</v>
      </c>
      <c r="C3" s="188" t="s">
        <v>9</v>
      </c>
      <c r="D3" s="188" t="s">
        <v>6</v>
      </c>
      <c r="E3" s="189" t="s">
        <v>9</v>
      </c>
    </row>
    <row r="4" spans="2:5" s="2" customFormat="1" ht="15" customHeight="1">
      <c r="B4" s="190" t="s">
        <v>25</v>
      </c>
      <c r="C4" s="101"/>
      <c r="D4" s="104" t="s">
        <v>30</v>
      </c>
      <c r="E4" s="191"/>
    </row>
    <row r="5" spans="2:5" ht="15" customHeight="1">
      <c r="B5" s="192" t="s">
        <v>10</v>
      </c>
      <c r="C5" s="102"/>
      <c r="D5" s="98" t="s">
        <v>32</v>
      </c>
      <c r="E5" s="193"/>
    </row>
    <row r="6" spans="2:5" ht="15" customHeight="1">
      <c r="B6" s="194" t="s">
        <v>11</v>
      </c>
      <c r="C6" s="102"/>
      <c r="D6" s="92" t="s">
        <v>42</v>
      </c>
      <c r="E6" s="193">
        <v>272210</v>
      </c>
    </row>
    <row r="7" spans="2:5" ht="15" customHeight="1">
      <c r="B7" s="194" t="s">
        <v>12</v>
      </c>
      <c r="C7" s="103">
        <v>97910</v>
      </c>
      <c r="D7" s="92" t="s">
        <v>43</v>
      </c>
      <c r="E7" s="193">
        <v>-5229</v>
      </c>
    </row>
    <row r="8" spans="2:5" ht="15" customHeight="1">
      <c r="B8" s="194" t="s">
        <v>40</v>
      </c>
      <c r="C8" s="102">
        <v>8944</v>
      </c>
      <c r="D8" s="92" t="s">
        <v>44</v>
      </c>
      <c r="E8" s="193">
        <v>1156</v>
      </c>
    </row>
    <row r="9" spans="2:5" ht="15" customHeight="1">
      <c r="B9" s="194" t="s">
        <v>17</v>
      </c>
      <c r="C9" s="102">
        <v>54150</v>
      </c>
      <c r="D9" s="92" t="s">
        <v>0</v>
      </c>
      <c r="E9" s="193"/>
    </row>
    <row r="10" spans="2:5" ht="15" customHeight="1">
      <c r="B10" s="194" t="s">
        <v>18</v>
      </c>
      <c r="C10" s="102"/>
      <c r="D10" s="92" t="s">
        <v>45</v>
      </c>
      <c r="E10" s="193"/>
    </row>
    <row r="11" spans="2:5" ht="15" customHeight="1">
      <c r="B11" s="194" t="s">
        <v>41</v>
      </c>
      <c r="C11" s="102">
        <v>5600</v>
      </c>
      <c r="D11" s="92" t="s">
        <v>46</v>
      </c>
      <c r="E11" s="193">
        <v>15788</v>
      </c>
    </row>
    <row r="12" spans="2:5" ht="15" customHeight="1">
      <c r="B12" s="194" t="s">
        <v>13</v>
      </c>
      <c r="C12" s="102">
        <v>34000</v>
      </c>
      <c r="D12" s="92" t="s">
        <v>1</v>
      </c>
      <c r="E12" s="193">
        <v>400</v>
      </c>
    </row>
    <row r="13" spans="2:5" ht="15" customHeight="1">
      <c r="B13" s="194" t="s">
        <v>14</v>
      </c>
      <c r="C13" s="102">
        <v>16800</v>
      </c>
      <c r="D13" s="25"/>
      <c r="E13" s="193"/>
    </row>
    <row r="14" spans="2:5" ht="15" customHeight="1">
      <c r="B14" s="194" t="s">
        <v>39</v>
      </c>
      <c r="C14" s="102">
        <v>8350</v>
      </c>
      <c r="D14" s="92"/>
      <c r="E14" s="193"/>
    </row>
    <row r="15" spans="2:5" ht="15" customHeight="1">
      <c r="B15" s="194" t="s">
        <v>16</v>
      </c>
      <c r="C15" s="102"/>
      <c r="D15" s="25"/>
      <c r="E15" s="195"/>
    </row>
    <row r="16" spans="2:5" ht="15" customHeight="1">
      <c r="B16" s="194" t="s">
        <v>15</v>
      </c>
      <c r="C16" s="102"/>
      <c r="D16" s="25"/>
      <c r="E16" s="195"/>
    </row>
    <row r="17" spans="2:5" ht="15" customHeight="1">
      <c r="B17" s="194" t="s">
        <v>4</v>
      </c>
      <c r="C17" s="102">
        <v>330</v>
      </c>
      <c r="D17" s="25"/>
      <c r="E17" s="196"/>
    </row>
    <row r="18" spans="2:5" s="2" customFormat="1" ht="15" customHeight="1">
      <c r="B18" s="197" t="s">
        <v>7</v>
      </c>
      <c r="C18" s="90">
        <f>SUM(C5:C17)</f>
        <v>226084</v>
      </c>
      <c r="D18" s="99" t="s">
        <v>33</v>
      </c>
      <c r="E18" s="198">
        <f>SUM(E5:E17)</f>
        <v>284325</v>
      </c>
    </row>
    <row r="19" spans="2:5" ht="31.5">
      <c r="B19" s="199" t="s">
        <v>173</v>
      </c>
      <c r="C19" s="105"/>
      <c r="D19" s="100" t="s">
        <v>173</v>
      </c>
      <c r="E19" s="200"/>
    </row>
    <row r="20" spans="2:5" s="2" customFormat="1" ht="15" customHeight="1">
      <c r="B20" s="201" t="s">
        <v>26</v>
      </c>
      <c r="C20" s="91"/>
      <c r="D20" s="104" t="s">
        <v>31</v>
      </c>
      <c r="E20" s="202"/>
    </row>
    <row r="21" spans="2:5" ht="15" customHeight="1">
      <c r="B21" s="192" t="s">
        <v>53</v>
      </c>
      <c r="C21" s="96"/>
      <c r="D21" s="98" t="s">
        <v>50</v>
      </c>
      <c r="E21" s="195"/>
    </row>
    <row r="22" spans="2:5" ht="15" customHeight="1">
      <c r="B22" s="73" t="s">
        <v>47</v>
      </c>
      <c r="C22" s="96"/>
      <c r="D22" s="92" t="s">
        <v>34</v>
      </c>
      <c r="E22" s="193">
        <v>4650</v>
      </c>
    </row>
    <row r="23" spans="2:5" ht="15" customHeight="1">
      <c r="B23" s="194" t="s">
        <v>19</v>
      </c>
      <c r="C23" s="96">
        <v>9150</v>
      </c>
      <c r="D23" s="92" t="s">
        <v>35</v>
      </c>
      <c r="E23" s="193"/>
    </row>
    <row r="24" spans="2:5" ht="15" customHeight="1">
      <c r="B24" s="194" t="s">
        <v>20</v>
      </c>
      <c r="C24" s="96"/>
      <c r="D24" s="92" t="s">
        <v>52</v>
      </c>
      <c r="E24" s="193"/>
    </row>
    <row r="25" spans="2:5" ht="15" customHeight="1">
      <c r="B25" s="194" t="s">
        <v>21</v>
      </c>
      <c r="C25" s="96"/>
      <c r="D25" s="92" t="s">
        <v>51</v>
      </c>
      <c r="E25" s="193"/>
    </row>
    <row r="26" spans="2:5" ht="15" customHeight="1">
      <c r="B26" s="194" t="s">
        <v>48</v>
      </c>
      <c r="C26" s="96"/>
      <c r="D26" s="92" t="s">
        <v>36</v>
      </c>
      <c r="E26" s="193"/>
    </row>
    <row r="27" spans="2:5" ht="15" customHeight="1">
      <c r="B27" s="73"/>
      <c r="C27" s="95"/>
      <c r="D27" s="92" t="s">
        <v>49</v>
      </c>
      <c r="E27" s="203"/>
    </row>
    <row r="28" spans="2:5" s="2" customFormat="1" ht="15" customHeight="1">
      <c r="B28" s="204" t="s">
        <v>7</v>
      </c>
      <c r="C28" s="89">
        <f>SUM(C21:C27)</f>
        <v>9150</v>
      </c>
      <c r="D28" s="99" t="s">
        <v>7</v>
      </c>
      <c r="E28" s="205">
        <f>SUM(E21:E27)</f>
        <v>4650</v>
      </c>
    </row>
    <row r="29" spans="2:5" s="2" customFormat="1" ht="15" customHeight="1">
      <c r="B29" s="201" t="s">
        <v>27</v>
      </c>
      <c r="C29" s="91"/>
      <c r="D29" s="97" t="s">
        <v>65</v>
      </c>
      <c r="E29" s="206"/>
    </row>
    <row r="30" spans="2:5" ht="15" customHeight="1">
      <c r="B30" s="192" t="s">
        <v>54</v>
      </c>
      <c r="C30" s="96">
        <v>1697</v>
      </c>
      <c r="D30" s="98" t="s">
        <v>56</v>
      </c>
      <c r="E30" s="193">
        <v>20000</v>
      </c>
    </row>
    <row r="31" spans="2:5" ht="15" customHeight="1">
      <c r="B31" s="194" t="s">
        <v>55</v>
      </c>
      <c r="C31" s="96"/>
      <c r="D31" s="92" t="s">
        <v>57</v>
      </c>
      <c r="E31" s="193"/>
    </row>
    <row r="32" spans="2:5" ht="15" customHeight="1">
      <c r="B32" s="194" t="s">
        <v>60</v>
      </c>
      <c r="C32" s="96"/>
      <c r="D32" s="92" t="s">
        <v>58</v>
      </c>
      <c r="E32" s="193"/>
    </row>
    <row r="33" spans="2:5" ht="15" customHeight="1">
      <c r="B33" s="194" t="s">
        <v>61</v>
      </c>
      <c r="C33" s="96"/>
      <c r="D33" s="92" t="s">
        <v>59</v>
      </c>
      <c r="E33" s="193"/>
    </row>
    <row r="34" spans="2:5" ht="15" customHeight="1">
      <c r="B34" s="194"/>
      <c r="C34" s="96"/>
      <c r="D34" s="92" t="s">
        <v>66</v>
      </c>
      <c r="E34" s="193"/>
    </row>
    <row r="35" spans="2:5" ht="15" customHeight="1">
      <c r="B35" s="194" t="s">
        <v>63</v>
      </c>
      <c r="C35" s="96"/>
      <c r="D35" s="106" t="s">
        <v>52</v>
      </c>
      <c r="E35" s="193"/>
    </row>
    <row r="36" spans="2:5" ht="15" customHeight="1">
      <c r="B36" s="194" t="s">
        <v>64</v>
      </c>
      <c r="C36" s="95"/>
      <c r="D36" s="25" t="s">
        <v>51</v>
      </c>
      <c r="E36" s="203"/>
    </row>
    <row r="37" spans="2:5" s="2" customFormat="1" ht="15" customHeight="1">
      <c r="B37" s="207" t="s">
        <v>7</v>
      </c>
      <c r="C37" s="91">
        <f>SUM(C30:C36)</f>
        <v>1697</v>
      </c>
      <c r="D37" s="107" t="s">
        <v>7</v>
      </c>
      <c r="E37" s="206">
        <f>SUM(E30:E36)</f>
        <v>20000</v>
      </c>
    </row>
    <row r="38" spans="2:5" ht="15" customHeight="1">
      <c r="B38" s="192" t="s">
        <v>22</v>
      </c>
      <c r="C38" s="112">
        <v>3621</v>
      </c>
      <c r="D38" s="109"/>
      <c r="E38" s="208"/>
    </row>
    <row r="39" spans="2:5" ht="15" customHeight="1">
      <c r="B39" s="209" t="s">
        <v>62</v>
      </c>
      <c r="C39" s="113">
        <v>24600</v>
      </c>
      <c r="D39" s="31"/>
      <c r="E39" s="210"/>
    </row>
    <row r="40" spans="2:5" s="2" customFormat="1" ht="15" customHeight="1">
      <c r="B40" s="211" t="s">
        <v>28</v>
      </c>
      <c r="C40" s="89">
        <f>C18+C28+C37+C38+C39</f>
        <v>265152</v>
      </c>
      <c r="D40" s="114" t="s">
        <v>37</v>
      </c>
      <c r="E40" s="212">
        <f>E18+E28+E37</f>
        <v>308975</v>
      </c>
    </row>
    <row r="41" spans="2:5" s="2" customFormat="1" ht="15" customHeight="1">
      <c r="B41" s="213" t="s">
        <v>23</v>
      </c>
      <c r="C41" s="108">
        <f>IF(E40&gt;C40,E40-C40,"")</f>
        <v>43823</v>
      </c>
      <c r="D41" s="93" t="s">
        <v>38</v>
      </c>
      <c r="E41" s="205" t="str">
        <f>IF(C40&gt;E40,C40-E40,"")</f>
        <v/>
      </c>
    </row>
    <row r="42" spans="2:5" s="2" customFormat="1" ht="15" customHeight="1">
      <c r="B42" s="214" t="s">
        <v>29</v>
      </c>
      <c r="C42" s="89">
        <f>E42</f>
        <v>308975</v>
      </c>
      <c r="D42" s="111" t="s">
        <v>29</v>
      </c>
      <c r="E42" s="205">
        <f>E40</f>
        <v>308975</v>
      </c>
    </row>
    <row r="43" spans="2:5" ht="15" customHeight="1">
      <c r="B43" s="215" t="s">
        <v>2</v>
      </c>
      <c r="C43" s="94">
        <f>E18-C18</f>
        <v>58241</v>
      </c>
      <c r="D43" s="109"/>
      <c r="E43" s="216"/>
    </row>
    <row r="44" spans="2:5" ht="15" customHeight="1">
      <c r="B44" s="217" t="s">
        <v>8</v>
      </c>
      <c r="C44" s="96">
        <f>E28-C28</f>
        <v>-4500</v>
      </c>
      <c r="D44" s="110"/>
      <c r="E44" s="218"/>
    </row>
    <row r="45" spans="2:5" ht="15" customHeight="1">
      <c r="B45" s="217" t="s">
        <v>24</v>
      </c>
      <c r="C45" s="96">
        <f>C43+C44</f>
        <v>53741</v>
      </c>
      <c r="D45" s="110"/>
      <c r="E45" s="218"/>
    </row>
    <row r="46" spans="2:5" ht="15" customHeight="1">
      <c r="B46" s="217" t="s">
        <v>3</v>
      </c>
      <c r="C46" s="96">
        <f>E37-C37</f>
        <v>18303</v>
      </c>
      <c r="D46" s="110"/>
      <c r="E46" s="218"/>
    </row>
    <row r="47" spans="2:5" ht="15" customHeight="1" thickBot="1">
      <c r="B47" s="219" t="s">
        <v>148</v>
      </c>
      <c r="C47" s="220">
        <f>C45+C46-C38-C39</f>
        <v>43823</v>
      </c>
      <c r="D47" s="221"/>
      <c r="E47" s="222"/>
    </row>
  </sheetData>
  <sheetProtection sheet="1" objects="1" scenarios="1"/>
  <mergeCells count="1">
    <mergeCell ref="B2:E2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G18"/>
  <sheetViews>
    <sheetView showGridLines="0" workbookViewId="0">
      <selection activeCell="B2" sqref="B2:F2"/>
    </sheetView>
  </sheetViews>
  <sheetFormatPr baseColWidth="10" defaultRowHeight="15.75"/>
  <cols>
    <col min="1" max="1" width="3.7109375" style="115" customWidth="1"/>
    <col min="2" max="2" width="2.5703125" style="115" customWidth="1"/>
    <col min="3" max="3" width="60.7109375" style="115" customWidth="1"/>
    <col min="4" max="6" width="12.7109375" style="115" customWidth="1"/>
    <col min="7" max="16384" width="11.42578125" style="115"/>
  </cols>
  <sheetData>
    <row r="1" spans="2:6" ht="16.5" thickBot="1"/>
    <row r="2" spans="2:6" s="117" customFormat="1" ht="16.5" thickBot="1">
      <c r="B2" s="229" t="s">
        <v>175</v>
      </c>
      <c r="C2" s="230"/>
      <c r="D2" s="230"/>
      <c r="E2" s="230"/>
      <c r="F2" s="231"/>
    </row>
    <row r="3" spans="2:6" s="117" customFormat="1" ht="31.5">
      <c r="B3" s="234" t="s">
        <v>176</v>
      </c>
      <c r="C3" s="235"/>
      <c r="D3" s="68" t="s">
        <v>72</v>
      </c>
      <c r="E3" s="68" t="s">
        <v>71</v>
      </c>
      <c r="F3" s="125" t="s">
        <v>174</v>
      </c>
    </row>
    <row r="4" spans="2:6">
      <c r="B4" s="126"/>
      <c r="C4" s="118" t="s">
        <v>135</v>
      </c>
      <c r="D4" s="122"/>
      <c r="E4" s="122"/>
      <c r="F4" s="127"/>
    </row>
    <row r="5" spans="2:6">
      <c r="B5" s="61" t="s">
        <v>102</v>
      </c>
      <c r="C5" s="119" t="s">
        <v>136</v>
      </c>
      <c r="D5" s="20"/>
      <c r="E5" s="20"/>
      <c r="F5" s="49"/>
    </row>
    <row r="6" spans="2:6" s="117" customFormat="1">
      <c r="B6" s="128" t="s">
        <v>103</v>
      </c>
      <c r="C6" s="120" t="s">
        <v>137</v>
      </c>
      <c r="D6" s="123"/>
      <c r="E6" s="123"/>
      <c r="F6" s="129"/>
    </row>
    <row r="7" spans="2:6">
      <c r="B7" s="61"/>
      <c r="C7" s="119" t="s">
        <v>138</v>
      </c>
      <c r="D7" s="20"/>
      <c r="E7" s="20"/>
      <c r="F7" s="49"/>
    </row>
    <row r="8" spans="2:6">
      <c r="B8" s="61" t="s">
        <v>102</v>
      </c>
      <c r="C8" s="119" t="s">
        <v>139</v>
      </c>
      <c r="D8" s="20"/>
      <c r="E8" s="20"/>
      <c r="F8" s="49"/>
    </row>
    <row r="9" spans="2:6" s="117" customFormat="1">
      <c r="B9" s="128" t="s">
        <v>103</v>
      </c>
      <c r="C9" s="120" t="s">
        <v>140</v>
      </c>
      <c r="D9" s="124"/>
      <c r="E9" s="124"/>
      <c r="F9" s="130"/>
    </row>
    <row r="10" spans="2:6">
      <c r="B10" s="61"/>
      <c r="C10" s="119" t="s">
        <v>141</v>
      </c>
      <c r="D10" s="20"/>
      <c r="E10" s="20"/>
      <c r="F10" s="49"/>
    </row>
    <row r="11" spans="2:6">
      <c r="B11" s="61" t="s">
        <v>102</v>
      </c>
      <c r="C11" s="119" t="s">
        <v>142</v>
      </c>
      <c r="D11" s="20"/>
      <c r="E11" s="20"/>
      <c r="F11" s="49"/>
    </row>
    <row r="12" spans="2:6" s="117" customFormat="1">
      <c r="B12" s="128" t="s">
        <v>103</v>
      </c>
      <c r="C12" s="120" t="s">
        <v>143</v>
      </c>
      <c r="D12" s="124"/>
      <c r="E12" s="124"/>
      <c r="F12" s="130"/>
    </row>
    <row r="13" spans="2:6" s="117" customFormat="1">
      <c r="B13" s="128"/>
      <c r="C13" s="120" t="s">
        <v>144</v>
      </c>
      <c r="D13" s="124"/>
      <c r="E13" s="124"/>
      <c r="F13" s="130"/>
    </row>
    <row r="14" spans="2:6">
      <c r="B14" s="61"/>
      <c r="C14" s="119" t="s">
        <v>145</v>
      </c>
      <c r="D14" s="20"/>
      <c r="E14" s="20"/>
      <c r="F14" s="49"/>
    </row>
    <row r="15" spans="2:6">
      <c r="B15" s="61" t="s">
        <v>102</v>
      </c>
      <c r="C15" s="119" t="s">
        <v>146</v>
      </c>
      <c r="D15" s="20"/>
      <c r="E15" s="20"/>
      <c r="F15" s="49"/>
    </row>
    <row r="16" spans="2:6" s="117" customFormat="1">
      <c r="B16" s="128" t="s">
        <v>103</v>
      </c>
      <c r="C16" s="121" t="s">
        <v>147</v>
      </c>
      <c r="D16" s="124"/>
      <c r="E16" s="124"/>
      <c r="F16" s="130"/>
    </row>
    <row r="17" spans="2:7" ht="40.5" customHeight="1" thickBot="1">
      <c r="B17" s="232" t="s">
        <v>183</v>
      </c>
      <c r="C17" s="233"/>
      <c r="D17" s="131"/>
      <c r="E17" s="131"/>
      <c r="F17" s="132"/>
      <c r="G17" s="116"/>
    </row>
    <row r="18" spans="2:7">
      <c r="E18" s="116"/>
      <c r="F18" s="116"/>
    </row>
  </sheetData>
  <mergeCells count="3">
    <mergeCell ref="B2:F2"/>
    <mergeCell ref="B17:C17"/>
    <mergeCell ref="B3:C3"/>
  </mergeCells>
  <phoneticPr fontId="0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46"/>
  <sheetViews>
    <sheetView showGridLines="0" workbookViewId="0">
      <selection activeCell="B2" sqref="B2:G2"/>
    </sheetView>
  </sheetViews>
  <sheetFormatPr baseColWidth="10" defaultRowHeight="15.75"/>
  <cols>
    <col min="1" max="1" width="3.7109375" style="1" customWidth="1"/>
    <col min="2" max="2" width="25.7109375" style="1" customWidth="1"/>
    <col min="3" max="3" width="14.7109375" style="1" customWidth="1"/>
    <col min="4" max="4" width="6.7109375" style="1" customWidth="1"/>
    <col min="5" max="7" width="14.7109375" style="1" customWidth="1"/>
    <col min="8" max="16384" width="11.42578125" style="1"/>
  </cols>
  <sheetData>
    <row r="1" spans="2:8" ht="16.5" thickBot="1"/>
    <row r="2" spans="2:8" s="115" customFormat="1" ht="16.5" thickBot="1">
      <c r="B2" s="223" t="s">
        <v>180</v>
      </c>
      <c r="C2" s="224"/>
      <c r="D2" s="224"/>
      <c r="E2" s="224"/>
      <c r="F2" s="224"/>
      <c r="G2" s="225"/>
    </row>
    <row r="3" spans="2:8" s="115" customFormat="1">
      <c r="B3" s="236" t="s">
        <v>165</v>
      </c>
      <c r="C3" s="237"/>
      <c r="D3" s="237"/>
      <c r="E3" s="237"/>
      <c r="F3" s="237"/>
      <c r="G3" s="238"/>
      <c r="H3" s="136"/>
    </row>
    <row r="4" spans="2:8" s="115" customFormat="1">
      <c r="B4" s="161" t="s">
        <v>42</v>
      </c>
      <c r="C4" s="143"/>
      <c r="D4" s="143"/>
      <c r="E4" s="143"/>
      <c r="F4" s="144"/>
      <c r="G4" s="162"/>
    </row>
    <row r="5" spans="2:8" s="115" customFormat="1">
      <c r="B5" s="163" t="s">
        <v>43</v>
      </c>
      <c r="F5" s="145"/>
      <c r="G5" s="164"/>
    </row>
    <row r="6" spans="2:8" s="115" customFormat="1">
      <c r="B6" s="163" t="s">
        <v>44</v>
      </c>
      <c r="F6" s="145"/>
      <c r="G6" s="164"/>
    </row>
    <row r="7" spans="2:8" s="115" customFormat="1">
      <c r="B7" s="163" t="s">
        <v>119</v>
      </c>
      <c r="F7" s="145"/>
      <c r="G7" s="164"/>
    </row>
    <row r="8" spans="2:8" s="115" customFormat="1">
      <c r="B8" s="163" t="s">
        <v>123</v>
      </c>
      <c r="F8" s="145"/>
      <c r="G8" s="164"/>
    </row>
    <row r="9" spans="2:8" s="115" customFormat="1">
      <c r="B9" s="163" t="s">
        <v>120</v>
      </c>
      <c r="F9" s="145"/>
      <c r="G9" s="164"/>
    </row>
    <row r="10" spans="2:8" s="115" customFormat="1">
      <c r="B10" s="163" t="s">
        <v>121</v>
      </c>
      <c r="F10" s="145"/>
      <c r="G10" s="164"/>
    </row>
    <row r="11" spans="2:8" s="115" customFormat="1">
      <c r="B11" s="163" t="s">
        <v>133</v>
      </c>
      <c r="F11" s="145"/>
      <c r="G11" s="165"/>
    </row>
    <row r="12" spans="2:8" s="117" customFormat="1">
      <c r="B12" s="242" t="s">
        <v>124</v>
      </c>
      <c r="C12" s="243"/>
      <c r="D12" s="243"/>
      <c r="E12" s="243"/>
      <c r="F12" s="244"/>
      <c r="G12" s="166"/>
    </row>
    <row r="13" spans="2:8" s="115" customFormat="1">
      <c r="B13" s="245" t="s">
        <v>177</v>
      </c>
      <c r="C13" s="246"/>
      <c r="D13" s="246"/>
      <c r="E13" s="246"/>
      <c r="F13" s="246"/>
      <c r="G13" s="247"/>
      <c r="H13" s="136"/>
    </row>
    <row r="14" spans="2:8" s="115" customFormat="1" ht="33.75" customHeight="1">
      <c r="B14" s="264" t="s">
        <v>181</v>
      </c>
      <c r="C14" s="265"/>
      <c r="D14" s="265"/>
      <c r="E14" s="265"/>
      <c r="F14" s="266"/>
      <c r="G14" s="167"/>
      <c r="H14" s="140"/>
    </row>
    <row r="15" spans="2:8" s="117" customFormat="1" ht="18" customHeight="1">
      <c r="B15" s="168" t="s">
        <v>178</v>
      </c>
      <c r="C15" s="139" t="s">
        <v>125</v>
      </c>
      <c r="D15" s="139" t="s">
        <v>102</v>
      </c>
      <c r="E15" s="138" t="s">
        <v>126</v>
      </c>
      <c r="F15" s="159"/>
      <c r="G15" s="169"/>
    </row>
    <row r="16" spans="2:8" s="115" customFormat="1" ht="18" customHeight="1">
      <c r="B16" s="170" t="s">
        <v>178</v>
      </c>
      <c r="C16" s="146"/>
      <c r="D16" s="147" t="s">
        <v>102</v>
      </c>
      <c r="E16" s="146"/>
      <c r="F16" s="160" t="s">
        <v>103</v>
      </c>
      <c r="G16" s="171"/>
    </row>
    <row r="17" spans="2:8" s="115" customFormat="1">
      <c r="B17" s="239" t="s">
        <v>155</v>
      </c>
      <c r="C17" s="240"/>
      <c r="D17" s="240"/>
      <c r="E17" s="240"/>
      <c r="F17" s="240"/>
      <c r="G17" s="241"/>
      <c r="H17" s="141"/>
    </row>
    <row r="18" spans="2:8" s="115" customFormat="1" ht="18" customHeight="1">
      <c r="B18" s="267" t="s">
        <v>179</v>
      </c>
      <c r="C18" s="268"/>
      <c r="D18" s="268"/>
      <c r="E18" s="268"/>
      <c r="F18" s="268"/>
      <c r="G18" s="269"/>
      <c r="H18" s="140"/>
    </row>
    <row r="19" spans="2:8" s="117" customFormat="1" ht="18" customHeight="1">
      <c r="B19" s="259" t="s">
        <v>156</v>
      </c>
      <c r="C19" s="260"/>
      <c r="D19" s="260"/>
      <c r="E19" s="261"/>
      <c r="F19" s="154" t="s">
        <v>157</v>
      </c>
      <c r="G19" s="172"/>
      <c r="H19" s="141"/>
    </row>
    <row r="20" spans="2:8" s="115" customFormat="1" ht="18" customHeight="1">
      <c r="B20" s="163" t="s">
        <v>127</v>
      </c>
      <c r="E20" s="145"/>
      <c r="F20" s="150"/>
      <c r="G20" s="173"/>
    </row>
    <row r="21" spans="2:8" s="115" customFormat="1" ht="27" customHeight="1">
      <c r="B21" s="248" t="s">
        <v>159</v>
      </c>
      <c r="C21" s="249"/>
      <c r="D21" s="249"/>
      <c r="E21" s="270"/>
      <c r="F21" s="150"/>
      <c r="G21" s="173"/>
    </row>
    <row r="22" spans="2:8" s="115" customFormat="1" ht="18" customHeight="1">
      <c r="B22" s="163" t="s">
        <v>158</v>
      </c>
      <c r="E22" s="145"/>
      <c r="F22" s="150"/>
      <c r="G22" s="173"/>
    </row>
    <row r="23" spans="2:8" s="115" customFormat="1" ht="18" customHeight="1">
      <c r="B23" s="163" t="s">
        <v>44</v>
      </c>
      <c r="E23" s="145"/>
      <c r="F23" s="150"/>
      <c r="G23" s="173"/>
    </row>
    <row r="24" spans="2:8" s="115" customFormat="1" ht="18" customHeight="1">
      <c r="B24" s="163" t="s">
        <v>161</v>
      </c>
      <c r="E24" s="145"/>
      <c r="F24" s="133"/>
      <c r="G24" s="173"/>
    </row>
    <row r="25" spans="2:8" s="115" customFormat="1" ht="18" customHeight="1">
      <c r="B25" s="262"/>
      <c r="C25" s="263"/>
      <c r="D25" s="151"/>
      <c r="E25" s="152" t="s">
        <v>7</v>
      </c>
      <c r="F25" s="148"/>
      <c r="G25" s="174"/>
    </row>
    <row r="26" spans="2:8" s="117" customFormat="1" ht="18" customHeight="1">
      <c r="B26" s="259" t="s">
        <v>160</v>
      </c>
      <c r="C26" s="260"/>
      <c r="D26" s="260"/>
      <c r="E26" s="261"/>
      <c r="F26" s="155" t="s">
        <v>157</v>
      </c>
      <c r="G26" s="175"/>
    </row>
    <row r="27" spans="2:8" s="115" customFormat="1" ht="18" customHeight="1">
      <c r="B27" s="161" t="s">
        <v>128</v>
      </c>
      <c r="C27" s="143"/>
      <c r="D27" s="143"/>
      <c r="E27" s="143"/>
      <c r="F27" s="135"/>
      <c r="G27" s="176"/>
    </row>
    <row r="28" spans="2:8" s="115" customFormat="1" ht="27.75" customHeight="1">
      <c r="B28" s="248" t="s">
        <v>163</v>
      </c>
      <c r="C28" s="249"/>
      <c r="D28" s="249"/>
      <c r="E28" s="249"/>
      <c r="F28" s="134"/>
      <c r="G28" s="176"/>
    </row>
    <row r="29" spans="2:8" s="115" customFormat="1" ht="18" customHeight="1">
      <c r="B29" s="163" t="s">
        <v>134</v>
      </c>
      <c r="F29" s="134"/>
      <c r="G29" s="176"/>
    </row>
    <row r="30" spans="2:8" s="115" customFormat="1" ht="18" customHeight="1">
      <c r="B30" s="163" t="s">
        <v>129</v>
      </c>
      <c r="F30" s="134"/>
      <c r="G30" s="176"/>
    </row>
    <row r="31" spans="2:8" s="115" customFormat="1" ht="18" customHeight="1">
      <c r="B31" s="163" t="s">
        <v>133</v>
      </c>
      <c r="F31" s="134"/>
      <c r="G31" s="176"/>
    </row>
    <row r="32" spans="2:8" s="115" customFormat="1" ht="18" customHeight="1">
      <c r="B32" s="163" t="s">
        <v>130</v>
      </c>
      <c r="F32" s="134"/>
      <c r="G32" s="176"/>
    </row>
    <row r="33" spans="2:9" s="115" customFormat="1" ht="18" customHeight="1">
      <c r="B33" s="163" t="s">
        <v>162</v>
      </c>
      <c r="F33" s="142"/>
      <c r="G33" s="177"/>
    </row>
    <row r="34" spans="2:9" s="115" customFormat="1" ht="18" customHeight="1">
      <c r="B34" s="262"/>
      <c r="C34" s="263"/>
      <c r="D34" s="151"/>
      <c r="E34" s="153" t="s">
        <v>7</v>
      </c>
      <c r="F34" s="149"/>
      <c r="G34" s="178"/>
    </row>
    <row r="35" spans="2:9" s="115" customFormat="1" ht="15.75" customHeight="1">
      <c r="B35" s="250" t="s">
        <v>164</v>
      </c>
      <c r="C35" s="251"/>
      <c r="D35" s="251"/>
      <c r="E35" s="251"/>
      <c r="F35" s="252"/>
      <c r="G35" s="179"/>
      <c r="H35" s="116"/>
      <c r="I35" s="116"/>
    </row>
    <row r="36" spans="2:9" s="115" customFormat="1" ht="15.75" customHeight="1">
      <c r="B36" s="253" t="s">
        <v>182</v>
      </c>
      <c r="C36" s="254"/>
      <c r="D36" s="254"/>
      <c r="E36" s="254"/>
      <c r="F36" s="254"/>
      <c r="G36" s="241"/>
      <c r="H36" s="140"/>
    </row>
    <row r="37" spans="2:9" s="115" customFormat="1">
      <c r="B37" s="259" t="s">
        <v>131</v>
      </c>
      <c r="C37" s="260"/>
      <c r="D37" s="260"/>
      <c r="E37" s="260"/>
      <c r="F37" s="261"/>
      <c r="G37" s="166"/>
    </row>
    <row r="38" spans="2:9" s="115" customFormat="1">
      <c r="B38" s="161" t="s">
        <v>122</v>
      </c>
      <c r="C38" s="143"/>
      <c r="D38" s="143"/>
      <c r="E38" s="144"/>
      <c r="F38" s="135"/>
      <c r="G38" s="180"/>
    </row>
    <row r="39" spans="2:9" s="115" customFormat="1">
      <c r="B39" s="163" t="s">
        <v>132</v>
      </c>
      <c r="E39" s="145"/>
      <c r="F39" s="134"/>
      <c r="G39" s="181"/>
    </row>
    <row r="40" spans="2:9" s="115" customFormat="1">
      <c r="B40" s="163" t="s">
        <v>149</v>
      </c>
      <c r="E40" s="145"/>
      <c r="F40" s="134"/>
      <c r="G40" s="181"/>
    </row>
    <row r="41" spans="2:9" s="115" customFormat="1">
      <c r="B41" s="163" t="s">
        <v>150</v>
      </c>
      <c r="E41" s="145"/>
      <c r="F41" s="134"/>
      <c r="G41" s="181"/>
    </row>
    <row r="42" spans="2:9" s="115" customFormat="1">
      <c r="B42" s="257" t="s">
        <v>151</v>
      </c>
      <c r="C42" s="258"/>
      <c r="D42" s="140"/>
      <c r="E42" s="156"/>
      <c r="F42" s="134"/>
      <c r="G42" s="181"/>
    </row>
    <row r="43" spans="2:9" s="115" customFormat="1">
      <c r="B43" s="255" t="s">
        <v>152</v>
      </c>
      <c r="C43" s="256"/>
      <c r="D43" s="137"/>
      <c r="E43" s="157"/>
      <c r="F43" s="134"/>
      <c r="G43" s="181"/>
    </row>
    <row r="44" spans="2:9" s="115" customFormat="1">
      <c r="B44" s="255" t="s">
        <v>166</v>
      </c>
      <c r="C44" s="256"/>
      <c r="D44" s="137"/>
      <c r="E44" s="158"/>
      <c r="F44" s="134"/>
      <c r="G44" s="181"/>
    </row>
    <row r="45" spans="2:9" s="115" customFormat="1" ht="16.5" thickBot="1">
      <c r="B45" s="182"/>
      <c r="C45" s="183"/>
      <c r="D45" s="183"/>
      <c r="E45" s="184" t="s">
        <v>153</v>
      </c>
      <c r="F45" s="185"/>
      <c r="G45" s="186"/>
    </row>
    <row r="46" spans="2:9" s="115" customFormat="1"/>
  </sheetData>
  <mergeCells count="19">
    <mergeCell ref="B18:G18"/>
    <mergeCell ref="B21:E21"/>
    <mergeCell ref="B19:E19"/>
    <mergeCell ref="B26:E26"/>
    <mergeCell ref="B25:C25"/>
    <mergeCell ref="B28:E28"/>
    <mergeCell ref="B35:F35"/>
    <mergeCell ref="B36:G36"/>
    <mergeCell ref="B44:C44"/>
    <mergeCell ref="B42:C42"/>
    <mergeCell ref="B43:C43"/>
    <mergeCell ref="B37:F37"/>
    <mergeCell ref="B34:C34"/>
    <mergeCell ref="B2:G2"/>
    <mergeCell ref="B3:G3"/>
    <mergeCell ref="B17:G17"/>
    <mergeCell ref="B12:F12"/>
    <mergeCell ref="B13:G13"/>
    <mergeCell ref="B14:F14"/>
  </mergeCells>
  <phoneticPr fontId="0" type="noConversion"/>
  <pageMargins left="0" right="0" top="0" bottom="0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Bilan N</vt:lpstr>
      <vt:lpstr>Bilan N-1</vt:lpstr>
      <vt:lpstr>Tableau de résultat</vt:lpstr>
      <vt:lpstr>Alalyse du Bilan</vt:lpstr>
      <vt:lpstr>ETE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IEL : 843GTDFATD</dc:title>
  <dc:subject>ETETD3.1</dc:subject>
  <dc:creator>Daniel Antraigue</dc:creator>
  <cp:lastModifiedBy>Carlos JANUARIO</cp:lastModifiedBy>
  <cp:lastPrinted>2013-01-23T19:06:39Z</cp:lastPrinted>
  <dcterms:created xsi:type="dcterms:W3CDTF">2001-09-24T14:05:00Z</dcterms:created>
  <dcterms:modified xsi:type="dcterms:W3CDTF">2013-01-24T19:29:26Z</dcterms:modified>
</cp:coreProperties>
</file>