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225" yWindow="60" windowWidth="5385" windowHeight="5160"/>
  </bookViews>
  <sheets>
    <sheet name="Tableau de résultat" sheetId="6" r:id="rId1"/>
    <sheet name="SIG PCG" sheetId="9" r:id="rId2"/>
    <sheet name="CAF" sheetId="7" r:id="rId3"/>
    <sheet name="SIG CBBF" sheetId="10" r:id="rId4"/>
    <sheet name="Valeur Ajoutée" sheetId="11" r:id="rId5"/>
  </sheets>
  <calcPr calcId="125725"/>
</workbook>
</file>

<file path=xl/calcChain.xml><?xml version="1.0" encoding="utf-8"?>
<calcChain xmlns="http://schemas.openxmlformats.org/spreadsheetml/2006/main">
  <c r="E11" i="7"/>
  <c r="E31" i="6"/>
  <c r="C31"/>
  <c r="C46" s="1"/>
  <c r="E23"/>
  <c r="C23"/>
  <c r="C45" s="1"/>
  <c r="E39"/>
  <c r="C39"/>
  <c r="E13" i="10"/>
  <c r="E30"/>
  <c r="C14" i="11"/>
  <c r="E14" i="10"/>
  <c r="C13" i="11" s="1"/>
  <c r="C15"/>
  <c r="C6" i="10"/>
  <c r="C8"/>
  <c r="C9" s="1"/>
  <c r="E7"/>
  <c r="E9" s="1"/>
  <c r="C5"/>
  <c r="E5"/>
  <c r="G5"/>
  <c r="C11" s="1"/>
  <c r="E11"/>
  <c r="E12" s="1"/>
  <c r="C18" i="9"/>
  <c r="C5" i="11" s="1"/>
  <c r="C7"/>
  <c r="C6"/>
  <c r="C8"/>
  <c r="C9"/>
  <c r="D28" i="7"/>
  <c r="D27"/>
  <c r="D25"/>
  <c r="D23"/>
  <c r="D22"/>
  <c r="D20"/>
  <c r="D19"/>
  <c r="E17"/>
  <c r="E15"/>
  <c r="E14"/>
  <c r="E13"/>
  <c r="E10"/>
  <c r="E8"/>
  <c r="E7"/>
  <c r="E6"/>
  <c r="C5" i="9"/>
  <c r="C6"/>
  <c r="C7"/>
  <c r="E8"/>
  <c r="C4"/>
  <c r="E4"/>
  <c r="E10"/>
  <c r="E11" s="1"/>
  <c r="C13"/>
  <c r="E12"/>
  <c r="E13"/>
  <c r="D43" i="7"/>
  <c r="D42"/>
  <c r="D41"/>
  <c r="D40"/>
  <c r="D39"/>
  <c r="E37"/>
  <c r="E36"/>
  <c r="E35"/>
  <c r="E34"/>
  <c r="E42" i="6"/>
  <c r="C42"/>
  <c r="C43" s="1"/>
  <c r="E33" i="7" s="1"/>
  <c r="D29"/>
  <c r="C32" i="10"/>
  <c r="E32"/>
  <c r="C18"/>
  <c r="C19"/>
  <c r="E19"/>
  <c r="C24"/>
  <c r="C26"/>
  <c r="E26"/>
  <c r="E31" i="9"/>
  <c r="C31"/>
  <c r="E29"/>
  <c r="E28"/>
  <c r="E25"/>
  <c r="C25"/>
  <c r="E23"/>
  <c r="C23"/>
  <c r="C16"/>
  <c r="E18"/>
  <c r="E16"/>
  <c r="E44" i="6"/>
  <c r="C44" s="1"/>
  <c r="E43" l="1"/>
  <c r="G31" i="9"/>
  <c r="C48" i="6"/>
  <c r="G25" i="9"/>
  <c r="C27" s="1"/>
  <c r="H5" i="10"/>
  <c r="E15"/>
  <c r="G4" i="9"/>
  <c r="E38" i="7"/>
  <c r="G9" i="10"/>
  <c r="C10" s="1"/>
  <c r="C12" s="1"/>
  <c r="G12" s="1"/>
  <c r="E14" i="9"/>
  <c r="G32" i="10"/>
  <c r="D44" i="7"/>
  <c r="D45" s="1"/>
  <c r="E27" i="9"/>
  <c r="G26" i="10"/>
  <c r="C28" s="1"/>
  <c r="C8" i="9"/>
  <c r="G8" s="1"/>
  <c r="C9" s="1"/>
  <c r="E28" i="10"/>
  <c r="C10" i="9"/>
  <c r="H4"/>
  <c r="C47" i="6"/>
  <c r="C49" s="1"/>
  <c r="C11" i="9" l="1"/>
  <c r="H25" s="1"/>
  <c r="C4" i="11"/>
  <c r="C10" s="1"/>
  <c r="C16" s="1"/>
  <c r="H12" i="10"/>
  <c r="C13"/>
  <c r="C15" s="1"/>
  <c r="G15" s="1"/>
  <c r="H26"/>
  <c r="G11" i="9" l="1"/>
  <c r="C17" i="11"/>
  <c r="C16" i="10"/>
  <c r="C20" s="1"/>
  <c r="E16"/>
  <c r="E20" s="1"/>
  <c r="H15"/>
  <c r="C12" i="9"/>
  <c r="C14" s="1"/>
  <c r="G14" s="1"/>
  <c r="H11"/>
  <c r="D15" i="11" l="1"/>
  <c r="D13"/>
  <c r="D17" s="1"/>
  <c r="D14"/>
  <c r="G20" i="10"/>
  <c r="E5" i="7"/>
  <c r="E18" s="1"/>
  <c r="D30" s="1"/>
  <c r="C15" i="9"/>
  <c r="C19" s="1"/>
  <c r="E15"/>
  <c r="E19" s="1"/>
  <c r="H14"/>
  <c r="D16" i="11"/>
  <c r="E21" i="10" l="1"/>
  <c r="E25" s="1"/>
  <c r="H20"/>
  <c r="C21"/>
  <c r="C25" s="1"/>
  <c r="G19" i="9"/>
  <c r="G25" i="10" l="1"/>
  <c r="E27" s="1"/>
  <c r="E31" s="1"/>
  <c r="E20" i="9"/>
  <c r="E24" s="1"/>
  <c r="C20"/>
  <c r="C24" s="1"/>
  <c r="H19"/>
  <c r="C27" i="10" l="1"/>
  <c r="C31" s="1"/>
  <c r="G31" s="1"/>
  <c r="H31" s="1"/>
  <c r="H25"/>
  <c r="G24" i="9"/>
  <c r="C26" s="1"/>
  <c r="C30" s="1"/>
  <c r="H24" l="1"/>
  <c r="E26"/>
  <c r="E30" s="1"/>
  <c r="G30" s="1"/>
  <c r="H30" s="1"/>
</calcChain>
</file>

<file path=xl/sharedStrings.xml><?xml version="1.0" encoding="utf-8"?>
<sst xmlns="http://schemas.openxmlformats.org/spreadsheetml/2006/main" count="277" uniqueCount="173">
  <si>
    <t>Subvention d'exploitation</t>
  </si>
  <si>
    <t>Autres produits</t>
  </si>
  <si>
    <t>Résultat d'exploitation</t>
  </si>
  <si>
    <t>Résultat exceptionnel</t>
  </si>
  <si>
    <t>Autres charges</t>
  </si>
  <si>
    <t>Charges</t>
  </si>
  <si>
    <t>Produits</t>
  </si>
  <si>
    <t>Total</t>
  </si>
  <si>
    <t>Résultat financier</t>
  </si>
  <si>
    <t>Montants</t>
  </si>
  <si>
    <t>Achats de marchandises</t>
  </si>
  <si>
    <t>Salaires et rémunérations</t>
  </si>
  <si>
    <t>Charges sociales</t>
  </si>
  <si>
    <t>Dotations aux Provisions</t>
  </si>
  <si>
    <t>Dotations aux Dépréciations</t>
  </si>
  <si>
    <t>Autres charges externes</t>
  </si>
  <si>
    <t>Intérêts et charges</t>
  </si>
  <si>
    <t>Pertes de change</t>
  </si>
  <si>
    <t>Escomptes accordés</t>
  </si>
  <si>
    <t xml:space="preserve">Participation des salariés </t>
  </si>
  <si>
    <t>SC : Bénéfice</t>
  </si>
  <si>
    <t>Résultat courant</t>
  </si>
  <si>
    <t>CHARGES D'EXPLOITATION</t>
  </si>
  <si>
    <t>CHARGES FINANCIERES</t>
  </si>
  <si>
    <t>CHARGES EXCEPTIONNELLES</t>
  </si>
  <si>
    <t>TOTAL DES CHARGES</t>
  </si>
  <si>
    <t>TOTAL GENERAL</t>
  </si>
  <si>
    <t>PRODUITS D'EXPLOITATION</t>
  </si>
  <si>
    <t>PRODUITS FINANCIERS</t>
  </si>
  <si>
    <t xml:space="preserve">Total </t>
  </si>
  <si>
    <t>Autres intérêts et produits</t>
  </si>
  <si>
    <t>TOTAL DES PRODUITS</t>
  </si>
  <si>
    <t>SD : Perte</t>
  </si>
  <si>
    <t>Dotations aux Amortissements</t>
  </si>
  <si>
    <t>Production vendue</t>
  </si>
  <si>
    <t>Production stockée</t>
  </si>
  <si>
    <t>Production immobilisée</t>
  </si>
  <si>
    <t>et provisions financières</t>
  </si>
  <si>
    <t>Produits de participations</t>
  </si>
  <si>
    <t>Charges sur opérations de gestion</t>
  </si>
  <si>
    <t>Charges sur opérations en capital</t>
  </si>
  <si>
    <t>Produits sur opérations de gestion</t>
  </si>
  <si>
    <t>Produits sur opérations en capital</t>
  </si>
  <si>
    <t>Impôts sur les bénéfices</t>
  </si>
  <si>
    <t>Dotations provisions réglementées</t>
  </si>
  <si>
    <t>PRODUITS EXCEPTIONNELS</t>
  </si>
  <si>
    <t>PRODUITS</t>
  </si>
  <si>
    <t>CHARGES</t>
  </si>
  <si>
    <t>N</t>
  </si>
  <si>
    <t>%</t>
  </si>
  <si>
    <t>Ventes de marchandises</t>
  </si>
  <si>
    <t>Coût d'achat des marchandises vendues</t>
  </si>
  <si>
    <t>Marge commerciale</t>
  </si>
  <si>
    <t>Production Vendue</t>
  </si>
  <si>
    <t>Production Stockée</t>
  </si>
  <si>
    <t>ou Déstockage de production</t>
  </si>
  <si>
    <t>Production Immobilisée</t>
  </si>
  <si>
    <t>TOTAL</t>
  </si>
  <si>
    <t>Production de l'exercice</t>
  </si>
  <si>
    <t xml:space="preserve">Consommation de l'exercice en provenance </t>
  </si>
  <si>
    <t>de tiers</t>
  </si>
  <si>
    <t>Valeur ajoutée</t>
  </si>
  <si>
    <t>Impôts, taxes et versements assimilés</t>
  </si>
  <si>
    <t>Charges de personnel</t>
  </si>
  <si>
    <t>Excédent brut d'exploitation</t>
  </si>
  <si>
    <t>ou Insuffisance brute d'exploitation</t>
  </si>
  <si>
    <t>Reprises sur dépréciations,sur</t>
  </si>
  <si>
    <t>provisions,transferts de charges</t>
  </si>
  <si>
    <t>ou Résultat d'exploitation</t>
  </si>
  <si>
    <t>Quotes-parts de résultat sur</t>
  </si>
  <si>
    <t>opérations faites en commun</t>
  </si>
  <si>
    <t>Produits financiers</t>
  </si>
  <si>
    <t>Charges financières</t>
  </si>
  <si>
    <t>Produits exceptionnels</t>
  </si>
  <si>
    <t>Charges exceptionnelles</t>
  </si>
  <si>
    <t>Résultat courant avant impôts</t>
  </si>
  <si>
    <t>Participation des salariés</t>
  </si>
  <si>
    <t>Résultat de l'exercice</t>
  </si>
  <si>
    <t>Valeur comptable des éléments cédés</t>
  </si>
  <si>
    <t>1°) Méthode soustractive</t>
  </si>
  <si>
    <t>en -</t>
  </si>
  <si>
    <t>en +</t>
  </si>
  <si>
    <t>TRANSFERTS DE CHARGES EXPLOITATION</t>
  </si>
  <si>
    <t>AUTRES PRODUITS D'EXPLOITATION</t>
  </si>
  <si>
    <t>PRODUITS FINANCIERS DE PARTICIPATION</t>
  </si>
  <si>
    <t>PRODUITS DES AUTRES IMMOBILISATIONS FINANCIERES</t>
  </si>
  <si>
    <t>REVENUS DES AUTRES CREANCES</t>
  </si>
  <si>
    <t>PRODUITS FINANCIERS D'AUTRES VALEURS MOBILIERES</t>
  </si>
  <si>
    <t>ESCOMPTES OBTENUS</t>
  </si>
  <si>
    <t>GAINS DE CHANGE</t>
  </si>
  <si>
    <t>PRODUITS NETS SUR CESSIONS DE VMP</t>
  </si>
  <si>
    <t>PRODUITS EXCEPTIONNELS SUR OPERATIONS DE GESTION</t>
  </si>
  <si>
    <t>AUTRES PRODUITS EXCEPTIONNELS</t>
  </si>
  <si>
    <t>TRANSFERTS DE CHARGES EXCEPTIONNELLES</t>
  </si>
  <si>
    <t>TOTAL PRODUITS ENCAISSES</t>
  </si>
  <si>
    <t>AUTRES CHARGES D'EXPLOITATION</t>
  </si>
  <si>
    <t>CHARGES D'INTERETS</t>
  </si>
  <si>
    <t>ESCOMPTES ACCORDES</t>
  </si>
  <si>
    <t>PERTES DE CHANGE</t>
  </si>
  <si>
    <t>CHARGES NETTES SUR CESSIONS DE VMP</t>
  </si>
  <si>
    <t>AUTRES CHARGES FINANCIERES</t>
  </si>
  <si>
    <t>CHARGES EXCEPTIONNELLES SUR OPERATIONS DE GESTION</t>
  </si>
  <si>
    <t>AUTRES CHARGES EXCEPTIONNELLES</t>
  </si>
  <si>
    <t>PARTICIPATION DES SALARIES AUX RESULTATS</t>
  </si>
  <si>
    <t>IMPOTS SUR LES BENEFICES</t>
  </si>
  <si>
    <t>TOTAL CHARGES DECAISSEES</t>
  </si>
  <si>
    <t xml:space="preserve">en - </t>
  </si>
  <si>
    <t>RESULTAT DE L'EXERCICE</t>
  </si>
  <si>
    <t>DOTATIONS AUX AMORT. DEPRECIAT. PROVISIONS D'EXPLOITATION</t>
  </si>
  <si>
    <t>DOTATIONS AUX AMORT. DEPRECIAT. PROVISIONS FINANCIERES</t>
  </si>
  <si>
    <t>DOTATIONS AUX AMORT. DEPRECIAT. PROVISIONS EXCEPTIONNELLES</t>
  </si>
  <si>
    <t>VALEUR COMPTABLE DES ELEMENTS D'ACTIFS CEDES</t>
  </si>
  <si>
    <t>REPRISES SUR AMORT. DEPRECIAT. PROVISIONS D'EXPLOITATION</t>
  </si>
  <si>
    <t>REPRISES SUR DEPRECIAT. PROVISIONS FINANCIERES</t>
  </si>
  <si>
    <t>REPRISES SUR DEPRECIAT. PROVISIONS EXCEPTIONNELLES</t>
  </si>
  <si>
    <t>PRODUITS DE CESSIONS DES ELEMENTS D'ACTIFS CEDES</t>
  </si>
  <si>
    <t>QUOTE-PART SUBVENTIONS D'INVESTISSEMENT VIREE AU RESULTAT</t>
  </si>
  <si>
    <t>TOTAL PRODUITS CALCULES</t>
  </si>
  <si>
    <t>EXCEDENT BRUT D'EXPLOITATION</t>
  </si>
  <si>
    <t>Sous traitances</t>
  </si>
  <si>
    <t>Achats non stockés</t>
  </si>
  <si>
    <t>Personnel extérieur</t>
  </si>
  <si>
    <t>Redevances de crédit bail</t>
  </si>
  <si>
    <t>Autres Impôts taxes et assimilés</t>
  </si>
  <si>
    <t>Transferts de charges</t>
  </si>
  <si>
    <t>Autres produits encaissables</t>
  </si>
  <si>
    <t>Autres charges décaissables</t>
  </si>
  <si>
    <t>Total des revenus à répartir</t>
  </si>
  <si>
    <t>en valeur</t>
  </si>
  <si>
    <t>en %</t>
  </si>
  <si>
    <t>Etat</t>
  </si>
  <si>
    <t>Personnel</t>
  </si>
  <si>
    <t>Prêteurs</t>
  </si>
  <si>
    <t>Entreprise</t>
  </si>
  <si>
    <t>Variations stock de marchandises</t>
  </si>
  <si>
    <t>Achats de Matières Premières</t>
  </si>
  <si>
    <t>Variations de stock de Matières Premières</t>
  </si>
  <si>
    <t>Impôts taxes sur les rémunérations</t>
  </si>
  <si>
    <t>Produits d'Autres Valeurs Mobilières et créances</t>
  </si>
  <si>
    <t>Subventions d'investissement virées au résultat</t>
  </si>
  <si>
    <t>Reprises sur dépréciations et provisions exceptionnelles</t>
  </si>
  <si>
    <t>Dotations amortissements et dépréciations exceptionnelles</t>
  </si>
  <si>
    <t>Subventions d'exploitation</t>
  </si>
  <si>
    <t>Reprises sur dépréciations et provisions</t>
  </si>
  <si>
    <t>Charges nettes sur cessions  de VMP</t>
  </si>
  <si>
    <t>Produits nets sur cessions  de VMP</t>
  </si>
  <si>
    <t>Gains de change</t>
  </si>
  <si>
    <t>TOTAL CHARGES CALCULEES et RESULTAT</t>
  </si>
  <si>
    <t>CAPACITE D'AUTOFINANCEMENT de l'exercice N</t>
  </si>
  <si>
    <t>Répartition</t>
  </si>
  <si>
    <t>Entreprise TANCHE - TABLEAU DE RESULTAT de l'exercice N</t>
  </si>
  <si>
    <t>Produits des Cessions d'Eléments d'Actif</t>
  </si>
  <si>
    <t>Valeur Comptable des Eléments d'actif cédés</t>
  </si>
  <si>
    <t>Zones de saisie =&gt;</t>
  </si>
  <si>
    <t>Entreprise TANCHE - TABLEAU DES SOLDES INTERMEDIAIRES DE GESTION N</t>
  </si>
  <si>
    <t>Soldes intermédiaires N</t>
  </si>
  <si>
    <t xml:space="preserve">d'exploitation </t>
  </si>
  <si>
    <t xml:space="preserve">Dotations aux amortissements, aux </t>
  </si>
  <si>
    <t>dépréciations et aux provisions</t>
  </si>
  <si>
    <t xml:space="preserve">Consommation de l'exercice en  </t>
  </si>
  <si>
    <t>provenance de tiers</t>
  </si>
  <si>
    <t>Excédent (ou insuffisance) brut(e)</t>
  </si>
  <si>
    <t>Plus values ou moins values sur cessions</t>
  </si>
  <si>
    <t>Produits des cessions d'éléments d'actif</t>
  </si>
  <si>
    <t>Dotations aux dépréciations,</t>
  </si>
  <si>
    <t>Entreprise TANCHE - CAPACITE D'AUTOFINANCEMENT de l'exercice N</t>
  </si>
  <si>
    <t>2°) Méthode additive</t>
  </si>
  <si>
    <t>Entreprise TANCHE - TABLEAU DES SOLDES INTERMEDIAIRES DE GESTION au coût des facteurs Exercice N</t>
  </si>
  <si>
    <t>Soldes intermédiaires de gestion</t>
  </si>
  <si>
    <t>Excédent (ou insuffisance) brut€</t>
  </si>
  <si>
    <t>Reprises sur dépréciations, sur provisions,</t>
  </si>
  <si>
    <t>transferts de charges</t>
  </si>
  <si>
    <t>Entreprise TANCHE
Répartition de la valeur ajoutée et des autres revenus de l'exercice 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</si>
</sst>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2" fillId="0" borderId="11" xfId="0" applyFont="1" applyFill="1" applyBorder="1" applyAlignment="1">
      <alignment vertical="center" wrapText="1"/>
    </xf>
    <xf numFmtId="0" fontId="2" fillId="0" borderId="0" xfId="0" applyFont="1" applyFill="1" applyBorder="1"/>
    <xf numFmtId="0" fontId="1" fillId="0" borderId="0" xfId="0" applyFont="1" applyFill="1" applyBorder="1"/>
    <xf numFmtId="0" fontId="1" fillId="4" borderId="15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vertical="center" wrapText="1"/>
    </xf>
    <xf numFmtId="0" fontId="1" fillId="0" borderId="15" xfId="0" applyFont="1" applyFill="1" applyBorder="1"/>
    <xf numFmtId="0" fontId="1" fillId="0" borderId="11" xfId="0" applyFont="1" applyFill="1" applyBorder="1" applyAlignment="1">
      <alignment horizontal="right" vertical="center" wrapText="1"/>
    </xf>
    <xf numFmtId="4" fontId="1" fillId="0" borderId="15" xfId="0" applyNumberFormat="1" applyFont="1" applyFill="1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vertical="center" wrapText="1"/>
    </xf>
    <xf numFmtId="4" fontId="1" fillId="0" borderId="19" xfId="0" applyNumberFormat="1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vertical="center" wrapText="1"/>
    </xf>
    <xf numFmtId="4" fontId="1" fillId="0" borderId="24" xfId="0" applyNumberFormat="1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0" borderId="31" xfId="0" applyFont="1" applyFill="1" applyBorder="1"/>
    <xf numFmtId="0" fontId="2" fillId="0" borderId="32" xfId="0" applyFont="1" applyFill="1" applyBorder="1" applyAlignment="1">
      <alignment vertical="center" wrapText="1"/>
    </xf>
    <xf numFmtId="4" fontId="2" fillId="0" borderId="33" xfId="0" applyNumberFormat="1" applyFont="1" applyFill="1" applyBorder="1" applyAlignment="1">
      <alignment vertical="center" wrapText="1"/>
    </xf>
    <xf numFmtId="4" fontId="2" fillId="0" borderId="34" xfId="0" applyNumberFormat="1" applyFont="1" applyFill="1" applyBorder="1" applyAlignment="1">
      <alignment vertical="center" wrapText="1"/>
    </xf>
    <xf numFmtId="0" fontId="1" fillId="0" borderId="32" xfId="0" applyFont="1" applyFill="1" applyBorder="1" applyAlignment="1">
      <alignment horizontal="right" vertical="center" wrapText="1"/>
    </xf>
    <xf numFmtId="4" fontId="1" fillId="0" borderId="31" xfId="0" applyNumberFormat="1" applyFont="1" applyFill="1" applyBorder="1" applyAlignment="1">
      <alignment vertical="center" wrapText="1"/>
    </xf>
    <xf numFmtId="0" fontId="1" fillId="4" borderId="30" xfId="0" applyFont="1" applyFill="1" applyBorder="1" applyAlignment="1">
      <alignment horizontal="center" vertical="center" wrapText="1"/>
    </xf>
    <xf numFmtId="4" fontId="2" fillId="0" borderId="31" xfId="0" applyNumberFormat="1" applyFont="1" applyFill="1" applyBorder="1" applyAlignment="1">
      <alignment vertical="center" wrapText="1"/>
    </xf>
    <xf numFmtId="4" fontId="1" fillId="0" borderId="36" xfId="0" applyNumberFormat="1" applyFont="1" applyFill="1" applyBorder="1" applyAlignment="1">
      <alignment vertical="center" wrapText="1"/>
    </xf>
    <xf numFmtId="0" fontId="1" fillId="0" borderId="21" xfId="0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right" vertical="center" wrapText="1"/>
    </xf>
    <xf numFmtId="4" fontId="1" fillId="0" borderId="37" xfId="0" applyNumberFormat="1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right" vertical="center" wrapText="1"/>
    </xf>
    <xf numFmtId="0" fontId="2" fillId="0" borderId="32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vertical="center" wrapText="1"/>
    </xf>
    <xf numFmtId="0" fontId="2" fillId="0" borderId="16" xfId="0" applyFont="1" applyFill="1" applyBorder="1"/>
    <xf numFmtId="0" fontId="2" fillId="0" borderId="32" xfId="0" applyFont="1" applyFill="1" applyBorder="1"/>
    <xf numFmtId="0" fontId="1" fillId="0" borderId="35" xfId="0" applyFont="1" applyFill="1" applyBorder="1" applyAlignment="1">
      <alignment horizontal="right" vertical="center" wrapText="1"/>
    </xf>
    <xf numFmtId="0" fontId="2" fillId="5" borderId="6" xfId="0" applyFont="1" applyFill="1" applyBorder="1"/>
    <xf numFmtId="0" fontId="2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2" fillId="0" borderId="0" xfId="0" applyFont="1" applyBorder="1"/>
    <xf numFmtId="4" fontId="1" fillId="0" borderId="1" xfId="0" applyNumberFormat="1" applyFont="1" applyBorder="1"/>
    <xf numFmtId="0" fontId="1" fillId="0" borderId="1" xfId="0" applyFont="1" applyBorder="1"/>
    <xf numFmtId="0" fontId="1" fillId="0" borderId="0" xfId="0" applyFont="1" applyBorder="1"/>
    <xf numFmtId="4" fontId="2" fillId="0" borderId="0" xfId="0" applyNumberFormat="1" applyFont="1" applyBorder="1"/>
    <xf numFmtId="4" fontId="2" fillId="0" borderId="3" xfId="0" applyNumberFormat="1" applyFont="1" applyBorder="1"/>
    <xf numFmtId="0" fontId="2" fillId="0" borderId="15" xfId="0" applyFont="1" applyBorder="1"/>
    <xf numFmtId="0" fontId="2" fillId="0" borderId="11" xfId="0" applyFont="1" applyBorder="1"/>
    <xf numFmtId="0" fontId="1" fillId="0" borderId="16" xfId="0" applyFont="1" applyBorder="1"/>
    <xf numFmtId="4" fontId="2" fillId="0" borderId="15" xfId="0" applyNumberFormat="1" applyFont="1" applyBorder="1"/>
    <xf numFmtId="4" fontId="2" fillId="0" borderId="11" xfId="0" applyNumberFormat="1" applyFont="1" applyBorder="1"/>
    <xf numFmtId="4" fontId="2" fillId="0" borderId="16" xfId="0" applyNumberFormat="1" applyFont="1" applyBorder="1"/>
    <xf numFmtId="0" fontId="1" fillId="0" borderId="40" xfId="0" applyFont="1" applyBorder="1"/>
    <xf numFmtId="0" fontId="1" fillId="4" borderId="38" xfId="0" applyFont="1" applyFill="1" applyBorder="1"/>
    <xf numFmtId="4" fontId="2" fillId="4" borderId="41" xfId="0" applyNumberFormat="1" applyFont="1" applyFill="1" applyBorder="1"/>
    <xf numFmtId="0" fontId="1" fillId="4" borderId="2" xfId="0" applyFont="1" applyFill="1" applyBorder="1"/>
    <xf numFmtId="4" fontId="2" fillId="4" borderId="0" xfId="0" applyNumberFormat="1" applyFont="1" applyFill="1" applyBorder="1"/>
    <xf numFmtId="0" fontId="1" fillId="4" borderId="39" xfId="0" applyFont="1" applyFill="1" applyBorder="1"/>
    <xf numFmtId="4" fontId="2" fillId="4" borderId="40" xfId="0" applyNumberFormat="1" applyFont="1" applyFill="1" applyBorder="1"/>
    <xf numFmtId="0" fontId="1" fillId="0" borderId="15" xfId="0" applyFont="1" applyBorder="1"/>
    <xf numFmtId="4" fontId="1" fillId="0" borderId="15" xfId="0" applyNumberFormat="1" applyFont="1" applyBorder="1"/>
    <xf numFmtId="0" fontId="1" fillId="0" borderId="41" xfId="0" applyFont="1" applyBorder="1"/>
    <xf numFmtId="4" fontId="1" fillId="0" borderId="17" xfId="0" applyNumberFormat="1" applyFont="1" applyBorder="1"/>
    <xf numFmtId="4" fontId="2" fillId="0" borderId="2" xfId="0" applyNumberFormat="1" applyFont="1" applyBorder="1"/>
    <xf numFmtId="4" fontId="1" fillId="0" borderId="38" xfId="0" applyNumberFormat="1" applyFont="1" applyBorder="1"/>
    <xf numFmtId="4" fontId="2" fillId="0" borderId="38" xfId="0" applyNumberFormat="1" applyFont="1" applyBorder="1"/>
    <xf numFmtId="4" fontId="2" fillId="0" borderId="39" xfId="0" applyNumberFormat="1" applyFont="1" applyBorder="1"/>
    <xf numFmtId="4" fontId="1" fillId="0" borderId="4" xfId="0" applyNumberFormat="1" applyFont="1" applyBorder="1"/>
    <xf numFmtId="4" fontId="1" fillId="7" borderId="1" xfId="0" applyNumberFormat="1" applyFont="1" applyFill="1" applyBorder="1"/>
    <xf numFmtId="0" fontId="1" fillId="2" borderId="8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2" fillId="0" borderId="30" xfId="0" applyFont="1" applyBorder="1"/>
    <xf numFmtId="4" fontId="1" fillId="0" borderId="48" xfId="0" applyNumberFormat="1" applyFont="1" applyBorder="1"/>
    <xf numFmtId="4" fontId="2" fillId="4" borderId="49" xfId="0" applyNumberFormat="1" applyFont="1" applyFill="1" applyBorder="1"/>
    <xf numFmtId="0" fontId="2" fillId="0" borderId="32" xfId="0" applyFont="1" applyBorder="1"/>
    <xf numFmtId="4" fontId="2" fillId="4" borderId="22" xfId="0" applyNumberFormat="1" applyFont="1" applyFill="1" applyBorder="1"/>
    <xf numFmtId="4" fontId="2" fillId="4" borderId="48" xfId="0" applyNumberFormat="1" applyFont="1" applyFill="1" applyBorder="1"/>
    <xf numFmtId="0" fontId="1" fillId="0" borderId="35" xfId="0" applyFont="1" applyBorder="1" applyAlignment="1">
      <alignment horizontal="right"/>
    </xf>
    <xf numFmtId="4" fontId="1" fillId="0" borderId="49" xfId="0" applyNumberFormat="1" applyFont="1" applyBorder="1"/>
    <xf numFmtId="4" fontId="1" fillId="0" borderId="36" xfId="0" applyNumberFormat="1" applyFont="1" applyBorder="1"/>
    <xf numFmtId="4" fontId="1" fillId="0" borderId="31" xfId="0" applyNumberFormat="1" applyFont="1" applyBorder="1"/>
    <xf numFmtId="0" fontId="1" fillId="0" borderId="30" xfId="0" applyFont="1" applyBorder="1"/>
    <xf numFmtId="0" fontId="1" fillId="0" borderId="23" xfId="0" applyFont="1" applyBorder="1"/>
    <xf numFmtId="4" fontId="1" fillId="0" borderId="24" xfId="0" applyNumberFormat="1" applyFont="1" applyBorder="1"/>
    <xf numFmtId="0" fontId="1" fillId="0" borderId="24" xfId="0" applyFont="1" applyBorder="1"/>
    <xf numFmtId="4" fontId="1" fillId="4" borderId="50" xfId="0" applyNumberFormat="1" applyFont="1" applyFill="1" applyBorder="1"/>
    <xf numFmtId="4" fontId="1" fillId="0" borderId="16" xfId="0" applyNumberFormat="1" applyFont="1" applyBorder="1"/>
    <xf numFmtId="4" fontId="2" fillId="0" borderId="31" xfId="0" applyNumberFormat="1" applyFont="1" applyBorder="1"/>
    <xf numFmtId="4" fontId="1" fillId="0" borderId="34" xfId="0" applyNumberFormat="1" applyFont="1" applyBorder="1"/>
    <xf numFmtId="2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4" fontId="1" fillId="0" borderId="15" xfId="0" applyNumberFormat="1" applyFont="1" applyFill="1" applyBorder="1"/>
    <xf numFmtId="4" fontId="2" fillId="0" borderId="11" xfId="0" applyNumberFormat="1" applyFont="1" applyFill="1" applyBorder="1"/>
    <xf numFmtId="4" fontId="1" fillId="0" borderId="16" xfId="0" applyNumberFormat="1" applyFont="1" applyFill="1" applyBorder="1"/>
    <xf numFmtId="4" fontId="2" fillId="0" borderId="16" xfId="0" applyNumberFormat="1" applyFont="1" applyFill="1" applyBorder="1"/>
    <xf numFmtId="4" fontId="1" fillId="0" borderId="1" xfId="0" applyNumberFormat="1" applyFont="1" applyFill="1" applyBorder="1"/>
    <xf numFmtId="0" fontId="1" fillId="0" borderId="17" xfId="0" applyFont="1" applyFill="1" applyBorder="1" applyAlignment="1">
      <alignment horizontal="right"/>
    </xf>
    <xf numFmtId="0" fontId="2" fillId="0" borderId="3" xfId="0" applyFont="1" applyFill="1" applyBorder="1" applyAlignment="1"/>
    <xf numFmtId="0" fontId="1" fillId="0" borderId="42" xfId="0" applyFont="1" applyFill="1" applyBorder="1" applyAlignment="1">
      <alignment horizontal="right"/>
    </xf>
    <xf numFmtId="0" fontId="2" fillId="0" borderId="17" xfId="0" applyFont="1" applyFill="1" applyBorder="1" applyAlignment="1"/>
    <xf numFmtId="0" fontId="2" fillId="0" borderId="3" xfId="0" applyFont="1" applyFill="1" applyBorder="1"/>
    <xf numFmtId="4" fontId="2" fillId="0" borderId="15" xfId="0" applyNumberFormat="1" applyFont="1" applyFill="1" applyBorder="1"/>
    <xf numFmtId="0" fontId="2" fillId="0" borderId="17" xfId="0" applyFont="1" applyFill="1" applyBorder="1" applyAlignment="1">
      <alignment horizontal="right"/>
    </xf>
    <xf numFmtId="0" fontId="2" fillId="0" borderId="17" xfId="0" applyFont="1" applyFill="1" applyBorder="1"/>
    <xf numFmtId="0" fontId="1" fillId="0" borderId="51" xfId="0" applyFont="1" applyFill="1" applyBorder="1"/>
    <xf numFmtId="4" fontId="1" fillId="0" borderId="31" xfId="0" applyNumberFormat="1" applyFont="1" applyFill="1" applyBorder="1"/>
    <xf numFmtId="0" fontId="2" fillId="0" borderId="10" xfId="0" applyFont="1" applyFill="1" applyBorder="1" applyAlignment="1">
      <alignment horizontal="left"/>
    </xf>
    <xf numFmtId="4" fontId="2" fillId="0" borderId="33" xfId="0" applyNumberFormat="1" applyFont="1" applyFill="1" applyBorder="1"/>
    <xf numFmtId="4" fontId="2" fillId="0" borderId="34" xfId="0" applyNumberFormat="1" applyFont="1" applyFill="1" applyBorder="1"/>
    <xf numFmtId="0" fontId="1" fillId="0" borderId="52" xfId="0" applyFont="1" applyFill="1" applyBorder="1"/>
    <xf numFmtId="4" fontId="1" fillId="0" borderId="36" xfId="0" applyNumberFormat="1" applyFont="1" applyFill="1" applyBorder="1"/>
    <xf numFmtId="0" fontId="2" fillId="0" borderId="51" xfId="0" applyFont="1" applyFill="1" applyBorder="1" applyAlignment="1">
      <alignment horizontal="left"/>
    </xf>
    <xf numFmtId="4" fontId="2" fillId="0" borderId="31" xfId="0" applyNumberFormat="1" applyFont="1" applyFill="1" applyBorder="1"/>
    <xf numFmtId="4" fontId="1" fillId="0" borderId="34" xfId="0" applyNumberFormat="1" applyFont="1" applyFill="1" applyBorder="1"/>
    <xf numFmtId="0" fontId="1" fillId="6" borderId="53" xfId="0" applyFont="1" applyFill="1" applyBorder="1"/>
    <xf numFmtId="0" fontId="1" fillId="6" borderId="54" xfId="0" applyFont="1" applyFill="1" applyBorder="1" applyAlignment="1">
      <alignment horizontal="right"/>
    </xf>
    <xf numFmtId="0" fontId="2" fillId="0" borderId="51" xfId="0" applyFont="1" applyFill="1" applyBorder="1"/>
    <xf numFmtId="0" fontId="2" fillId="0" borderId="0" xfId="0" applyFont="1"/>
    <xf numFmtId="0" fontId="1" fillId="0" borderId="0" xfId="0" applyFont="1"/>
    <xf numFmtId="0" fontId="1" fillId="0" borderId="3" xfId="0" applyFont="1" applyBorder="1"/>
    <xf numFmtId="4" fontId="4" fillId="0" borderId="15" xfId="0" applyNumberFormat="1" applyFont="1" applyBorder="1"/>
    <xf numFmtId="0" fontId="2" fillId="6" borderId="38" xfId="0" applyFont="1" applyFill="1" applyBorder="1"/>
    <xf numFmtId="4" fontId="2" fillId="6" borderId="41" xfId="0" applyNumberFormat="1" applyFont="1" applyFill="1" applyBorder="1"/>
    <xf numFmtId="0" fontId="2" fillId="6" borderId="2" xfId="0" applyFont="1" applyFill="1" applyBorder="1"/>
    <xf numFmtId="4" fontId="2" fillId="6" borderId="0" xfId="0" applyNumberFormat="1" applyFont="1" applyFill="1" applyBorder="1"/>
    <xf numFmtId="0" fontId="2" fillId="6" borderId="39" xfId="0" applyFont="1" applyFill="1" applyBorder="1"/>
    <xf numFmtId="4" fontId="2" fillId="6" borderId="40" xfId="0" applyNumberFormat="1" applyFont="1" applyFill="1" applyBorder="1"/>
    <xf numFmtId="0" fontId="1" fillId="0" borderId="11" xfId="0" applyFont="1" applyBorder="1"/>
    <xf numFmtId="0" fontId="2" fillId="0" borderId="16" xfId="0" applyFont="1" applyBorder="1"/>
    <xf numFmtId="4" fontId="4" fillId="0" borderId="16" xfId="0" applyNumberFormat="1" applyFont="1" applyBorder="1"/>
    <xf numFmtId="0" fontId="2" fillId="6" borderId="0" xfId="0" applyFont="1" applyFill="1" applyBorder="1"/>
    <xf numFmtId="4" fontId="2" fillId="6" borderId="56" xfId="0" applyNumberFormat="1" applyFont="1" applyFill="1" applyBorder="1"/>
    <xf numFmtId="0" fontId="2" fillId="6" borderId="56" xfId="0" applyFont="1" applyFill="1" applyBorder="1"/>
    <xf numFmtId="0" fontId="1" fillId="0" borderId="17" xfId="0" applyFont="1" applyBorder="1"/>
    <xf numFmtId="4" fontId="1" fillId="0" borderId="11" xfId="0" applyNumberFormat="1" applyFont="1" applyBorder="1"/>
    <xf numFmtId="4" fontId="4" fillId="0" borderId="11" xfId="0" applyNumberFormat="1" applyFont="1" applyBorder="1"/>
    <xf numFmtId="0" fontId="2" fillId="6" borderId="41" xfId="0" applyFont="1" applyFill="1" applyBorder="1"/>
    <xf numFmtId="0" fontId="1" fillId="2" borderId="19" xfId="0" applyFont="1" applyFill="1" applyBorder="1" applyAlignment="1">
      <alignment horizontal="center"/>
    </xf>
    <xf numFmtId="0" fontId="1" fillId="0" borderId="21" xfId="0" applyFont="1" applyBorder="1"/>
    <xf numFmtId="0" fontId="2" fillId="0" borderId="51" xfId="0" applyFont="1" applyBorder="1"/>
    <xf numFmtId="4" fontId="2" fillId="6" borderId="49" xfId="0" applyNumberFormat="1" applyFont="1" applyFill="1" applyBorder="1"/>
    <xf numFmtId="0" fontId="2" fillId="0" borderId="10" xfId="0" applyFont="1" applyBorder="1"/>
    <xf numFmtId="4" fontId="2" fillId="6" borderId="22" xfId="0" applyNumberFormat="1" applyFont="1" applyFill="1" applyBorder="1"/>
    <xf numFmtId="4" fontId="2" fillId="6" borderId="48" xfId="0" applyNumberFormat="1" applyFont="1" applyFill="1" applyBorder="1"/>
    <xf numFmtId="0" fontId="1" fillId="0" borderId="10" xfId="0" applyFont="1" applyBorder="1"/>
    <xf numFmtId="0" fontId="1" fillId="0" borderId="32" xfId="0" applyFont="1" applyBorder="1"/>
    <xf numFmtId="4" fontId="2" fillId="6" borderId="57" xfId="0" applyNumberFormat="1" applyFont="1" applyFill="1" applyBorder="1"/>
    <xf numFmtId="4" fontId="1" fillId="0" borderId="33" xfId="0" applyNumberFormat="1" applyFont="1" applyBorder="1"/>
    <xf numFmtId="0" fontId="1" fillId="0" borderId="35" xfId="0" applyFont="1" applyBorder="1"/>
    <xf numFmtId="4" fontId="1" fillId="6" borderId="37" xfId="0" applyNumberFormat="1" applyFont="1" applyFill="1" applyBorder="1"/>
    <xf numFmtId="0" fontId="1" fillId="0" borderId="6" xfId="0" applyFont="1" applyBorder="1" applyAlignment="1">
      <alignment horizontal="right"/>
    </xf>
    <xf numFmtId="0" fontId="1" fillId="0" borderId="6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0" xfId="0" applyFont="1" applyAlignment="1">
      <alignment horizontal="center" vertical="center" wrapText="1"/>
    </xf>
    <xf numFmtId="4" fontId="2" fillId="0" borderId="5" xfId="0" applyNumberFormat="1" applyFont="1" applyBorder="1"/>
    <xf numFmtId="4" fontId="2" fillId="0" borderId="10" xfId="0" applyNumberFormat="1" applyFont="1" applyBorder="1"/>
    <xf numFmtId="10" fontId="2" fillId="0" borderId="9" xfId="0" applyNumberFormat="1" applyFont="1" applyBorder="1"/>
    <xf numFmtId="4" fontId="1" fillId="0" borderId="6" xfId="0" applyNumberFormat="1" applyFont="1" applyBorder="1"/>
    <xf numFmtId="4" fontId="1" fillId="0" borderId="7" xfId="0" applyNumberFormat="1" applyFont="1" applyBorder="1"/>
    <xf numFmtId="10" fontId="1" fillId="0" borderId="58" xfId="0" applyNumberFormat="1" applyFont="1" applyBorder="1"/>
    <xf numFmtId="10" fontId="2" fillId="0" borderId="5" xfId="0" applyNumberFormat="1" applyFont="1" applyBorder="1"/>
    <xf numFmtId="10" fontId="2" fillId="0" borderId="58" xfId="0" applyNumberFormat="1" applyFont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" fontId="1" fillId="2" borderId="6" xfId="0" applyNumberFormat="1" applyFont="1" applyFill="1" applyBorder="1"/>
    <xf numFmtId="4" fontId="2" fillId="5" borderId="11" xfId="0" applyNumberFormat="1" applyFont="1" applyFill="1" applyBorder="1" applyAlignment="1" applyProtection="1">
      <alignment vertical="center" wrapText="1"/>
      <protection locked="0"/>
    </xf>
    <xf numFmtId="4" fontId="2" fillId="5" borderId="16" xfId="0" applyNumberFormat="1" applyFont="1" applyFill="1" applyBorder="1" applyAlignment="1" applyProtection="1">
      <alignment vertical="center" wrapText="1"/>
      <protection locked="0"/>
    </xf>
    <xf numFmtId="4" fontId="2" fillId="5" borderId="33" xfId="0" applyNumberFormat="1" applyFont="1" applyFill="1" applyBorder="1" applyAlignment="1" applyProtection="1">
      <alignment vertical="center" wrapText="1"/>
      <protection locked="0"/>
    </xf>
    <xf numFmtId="4" fontId="2" fillId="5" borderId="34" xfId="0" applyNumberFormat="1" applyFont="1" applyFill="1" applyBorder="1" applyAlignment="1" applyProtection="1">
      <alignment vertical="center" wrapText="1"/>
      <protection locked="0"/>
    </xf>
    <xf numFmtId="4" fontId="2" fillId="5" borderId="11" xfId="0" applyNumberFormat="1" applyFont="1" applyFill="1" applyBorder="1" applyAlignment="1" applyProtection="1">
      <alignment wrapText="1"/>
      <protection locked="0"/>
    </xf>
    <xf numFmtId="4" fontId="2" fillId="5" borderId="33" xfId="0" applyNumberFormat="1" applyFont="1" applyFill="1" applyBorder="1" applyAlignment="1" applyProtection="1">
      <alignment wrapText="1"/>
      <protection locked="0"/>
    </xf>
    <xf numFmtId="4" fontId="2" fillId="5" borderId="15" xfId="0" applyNumberFormat="1" applyFont="1" applyFill="1" applyBorder="1" applyAlignment="1" applyProtection="1">
      <alignment vertical="center" wrapText="1"/>
      <protection locked="0"/>
    </xf>
    <xf numFmtId="0" fontId="1" fillId="0" borderId="42" xfId="0" applyFont="1" applyBorder="1" applyAlignment="1">
      <alignment horizontal="right"/>
    </xf>
    <xf numFmtId="0" fontId="1" fillId="0" borderId="0" xfId="0" applyFont="1" applyAlignment="1">
      <alignment horizontal="right"/>
    </xf>
    <xf numFmtId="4" fontId="4" fillId="5" borderId="11" xfId="0" applyNumberFormat="1" applyFont="1" applyFill="1" applyBorder="1" applyProtection="1">
      <protection locked="0"/>
    </xf>
    <xf numFmtId="4" fontId="4" fillId="5" borderId="16" xfId="0" applyNumberFormat="1" applyFont="1" applyFill="1" applyBorder="1" applyProtection="1">
      <protection locked="0"/>
    </xf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4" fontId="2" fillId="5" borderId="11" xfId="0" applyNumberFormat="1" applyFont="1" applyFill="1" applyBorder="1" applyAlignment="1" applyProtection="1">
      <alignment horizontal="right" wrapText="1"/>
      <protection locked="0"/>
    </xf>
    <xf numFmtId="0" fontId="1" fillId="2" borderId="45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4" fontId="1" fillId="0" borderId="55" xfId="0" applyNumberFormat="1" applyFont="1" applyFill="1" applyBorder="1" applyAlignment="1">
      <alignment horizontal="center"/>
    </xf>
    <xf numFmtId="4" fontId="1" fillId="0" borderId="50" xfId="0" applyNumberFormat="1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Répartition des revenus de l'exercice N</a:t>
            </a:r>
          </a:p>
        </c:rich>
      </c:tx>
      <c:layout>
        <c:manualLayout>
          <c:xMode val="edge"/>
          <c:yMode val="edge"/>
          <c:x val="0.21149472767314942"/>
          <c:y val="3.41881293072507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287413091354832"/>
          <c:y val="0.17663866808746248"/>
          <c:w val="0.71494413376466814"/>
          <c:h val="0.64387643528655691"/>
        </c:manualLayout>
      </c:layout>
      <c:barChart>
        <c:barDir val="col"/>
        <c:grouping val="stack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'Valeur Ajoutée'!$B$13:$B$16</c:f>
              <c:strCache>
                <c:ptCount val="4"/>
                <c:pt idx="0">
                  <c:v>Personnel</c:v>
                </c:pt>
                <c:pt idx="1">
                  <c:v>Etat</c:v>
                </c:pt>
                <c:pt idx="2">
                  <c:v>Prêteurs</c:v>
                </c:pt>
                <c:pt idx="3">
                  <c:v>Entreprise</c:v>
                </c:pt>
              </c:strCache>
            </c:strRef>
          </c:cat>
          <c:val>
            <c:numRef>
              <c:f>'Valeur Ajoutée'!$C$13:$C$16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'Valeur Ajoutée'!$B$13:$B$16</c:f>
              <c:strCache>
                <c:ptCount val="4"/>
                <c:pt idx="0">
                  <c:v>Personnel</c:v>
                </c:pt>
                <c:pt idx="1">
                  <c:v>Etat</c:v>
                </c:pt>
                <c:pt idx="2">
                  <c:v>Prêteurs</c:v>
                </c:pt>
                <c:pt idx="3">
                  <c:v>Entreprise</c:v>
                </c:pt>
              </c:strCache>
            </c:strRef>
          </c:cat>
          <c:val>
            <c:numRef>
              <c:f>'Valeur Ajoutée'!$D$13:$D$16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overlap val="100"/>
        <c:axId val="45910656"/>
        <c:axId val="60265984"/>
      </c:barChart>
      <c:catAx>
        <c:axId val="459106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Facteurs</a:t>
                </a:r>
              </a:p>
            </c:rich>
          </c:tx>
          <c:layout>
            <c:manualLayout>
              <c:xMode val="edge"/>
              <c:yMode val="edge"/>
              <c:x val="0.54942652080307297"/>
              <c:y val="0.897438394315332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0265984"/>
        <c:crosses val="autoZero"/>
        <c:auto val="1"/>
        <c:lblAlgn val="ctr"/>
        <c:lblOffset val="100"/>
        <c:tickLblSkip val="1"/>
        <c:tickMarkSkip val="1"/>
      </c:catAx>
      <c:valAx>
        <c:axId val="602659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Revenus</a:t>
                </a:r>
              </a:p>
            </c:rich>
          </c:tx>
          <c:layout>
            <c:manualLayout>
              <c:xMode val="edge"/>
              <c:yMode val="edge"/>
              <c:x val="3.6781691769243396E-2"/>
              <c:y val="0.42450260556503078"/>
            </c:manualLayout>
          </c:layout>
          <c:spPr>
            <a:noFill/>
            <a:ln w="25400">
              <a:noFill/>
            </a:ln>
          </c:spPr>
        </c:title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910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Répartition des revenus de l'exercice N</a:t>
            </a:r>
          </a:p>
        </c:rich>
      </c:tx>
      <c:layout>
        <c:manualLayout>
          <c:xMode val="edge"/>
          <c:yMode val="edge"/>
          <c:x val="0.22636870911241921"/>
          <c:y val="3.728819731229695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2388114088041461"/>
          <c:y val="0.27457672566327757"/>
          <c:w val="0.41293632651276457"/>
          <c:h val="0.562712795803753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Percent val="1"/>
            <c:showLeaderLines val="1"/>
          </c:dLbls>
          <c:cat>
            <c:strRef>
              <c:f>'Valeur Ajoutée'!$B$13:$B$16</c:f>
              <c:strCache>
                <c:ptCount val="4"/>
                <c:pt idx="0">
                  <c:v>Personnel</c:v>
                </c:pt>
                <c:pt idx="1">
                  <c:v>Etat</c:v>
                </c:pt>
                <c:pt idx="2">
                  <c:v>Prêteurs</c:v>
                </c:pt>
                <c:pt idx="3">
                  <c:v>Entreprise</c:v>
                </c:pt>
              </c:strCache>
            </c:strRef>
          </c:cat>
          <c:val>
            <c:numRef>
              <c:f>'Valeur Ajoutée'!$C$13:$C$16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Percent val="1"/>
            <c:showLeaderLines val="1"/>
          </c:dLbls>
          <c:cat>
            <c:strRef>
              <c:f>'Valeur Ajoutée'!$B$13:$B$16</c:f>
              <c:strCache>
                <c:ptCount val="4"/>
                <c:pt idx="0">
                  <c:v>Personnel</c:v>
                </c:pt>
                <c:pt idx="1">
                  <c:v>Etat</c:v>
                </c:pt>
                <c:pt idx="2">
                  <c:v>Prêteurs</c:v>
                </c:pt>
                <c:pt idx="3">
                  <c:v>Entreprise</c:v>
                </c:pt>
              </c:strCache>
            </c:strRef>
          </c:cat>
          <c:val>
            <c:numRef>
              <c:f>'Valeur Ajoutée'!$D$13:$D$16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Percent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74833534557615"/>
          <c:y val="0.46779738446336128"/>
          <c:w val="0.12935354806423952"/>
          <c:h val="0.1796613143228852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9525</xdr:rowOff>
    </xdr:from>
    <xdr:to>
      <xdr:col>4</xdr:col>
      <xdr:colOff>0</xdr:colOff>
      <xdr:row>38</xdr:row>
      <xdr:rowOff>190500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40</xdr:row>
      <xdr:rowOff>9525</xdr:rowOff>
    </xdr:from>
    <xdr:to>
      <xdr:col>3</xdr:col>
      <xdr:colOff>971550</xdr:colOff>
      <xdr:row>56</xdr:row>
      <xdr:rowOff>1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49"/>
  <sheetViews>
    <sheetView showGridLines="0" showZeros="0" tabSelected="1" workbookViewId="0">
      <selection activeCell="E1" sqref="E1"/>
    </sheetView>
  </sheetViews>
  <sheetFormatPr baseColWidth="10" defaultRowHeight="15.75"/>
  <cols>
    <col min="1" max="1" width="3.7109375" style="2" customWidth="1"/>
    <col min="2" max="2" width="43.7109375" style="2" customWidth="1"/>
    <col min="3" max="3" width="14.7109375" style="2" customWidth="1"/>
    <col min="4" max="4" width="43.7109375" style="2" customWidth="1"/>
    <col min="5" max="5" width="14.7109375" style="2" customWidth="1"/>
    <col min="6" max="16384" width="11.42578125" style="2"/>
  </cols>
  <sheetData>
    <row r="1" spans="2:5" ht="16.5" thickBot="1">
      <c r="D1" s="54" t="s">
        <v>153</v>
      </c>
      <c r="E1" s="52"/>
    </row>
    <row r="2" spans="2:5" ht="16.5" thickBot="1"/>
    <row r="3" spans="2:5" s="3" customFormat="1" ht="16.5" thickBot="1">
      <c r="B3" s="197" t="s">
        <v>150</v>
      </c>
      <c r="C3" s="198"/>
      <c r="D3" s="198"/>
      <c r="E3" s="199"/>
    </row>
    <row r="4" spans="2:5" s="3" customFormat="1">
      <c r="B4" s="27" t="s">
        <v>5</v>
      </c>
      <c r="C4" s="28" t="s">
        <v>9</v>
      </c>
      <c r="D4" s="28" t="s">
        <v>6</v>
      </c>
      <c r="E4" s="29" t="s">
        <v>9</v>
      </c>
    </row>
    <row r="5" spans="2:5" s="3" customFormat="1">
      <c r="B5" s="30" t="s">
        <v>22</v>
      </c>
      <c r="C5" s="6"/>
      <c r="D5" s="4" t="s">
        <v>27</v>
      </c>
      <c r="E5" s="31"/>
    </row>
    <row r="6" spans="2:5">
      <c r="B6" s="32" t="s">
        <v>10</v>
      </c>
      <c r="C6" s="186"/>
      <c r="D6" s="1" t="s">
        <v>50</v>
      </c>
      <c r="E6" s="188"/>
    </row>
    <row r="7" spans="2:5">
      <c r="B7" s="32" t="s">
        <v>134</v>
      </c>
      <c r="C7" s="186"/>
      <c r="D7" s="1" t="s">
        <v>34</v>
      </c>
      <c r="E7" s="188"/>
    </row>
    <row r="8" spans="2:5">
      <c r="B8" s="32" t="s">
        <v>135</v>
      </c>
      <c r="C8" s="186"/>
      <c r="D8" s="1" t="s">
        <v>35</v>
      </c>
      <c r="E8" s="188"/>
    </row>
    <row r="9" spans="2:5">
      <c r="B9" s="32" t="s">
        <v>136</v>
      </c>
      <c r="C9" s="186"/>
      <c r="D9" s="1" t="s">
        <v>36</v>
      </c>
      <c r="E9" s="188"/>
    </row>
    <row r="10" spans="2:5">
      <c r="B10" s="32" t="s">
        <v>119</v>
      </c>
      <c r="C10" s="186"/>
      <c r="D10" s="1"/>
      <c r="E10" s="33"/>
    </row>
    <row r="11" spans="2:5">
      <c r="B11" s="32" t="s">
        <v>120</v>
      </c>
      <c r="C11" s="186"/>
      <c r="D11" s="1"/>
      <c r="E11" s="33"/>
    </row>
    <row r="12" spans="2:5">
      <c r="B12" s="32" t="s">
        <v>121</v>
      </c>
      <c r="C12" s="186"/>
      <c r="D12" s="1"/>
      <c r="E12" s="33"/>
    </row>
    <row r="13" spans="2:5">
      <c r="B13" s="32" t="s">
        <v>122</v>
      </c>
      <c r="C13" s="186"/>
      <c r="D13" s="1"/>
      <c r="E13" s="33"/>
    </row>
    <row r="14" spans="2:5">
      <c r="B14" s="32" t="s">
        <v>15</v>
      </c>
      <c r="C14" s="186"/>
      <c r="D14" s="1" t="s">
        <v>142</v>
      </c>
      <c r="E14" s="188"/>
    </row>
    <row r="15" spans="2:5">
      <c r="B15" s="32" t="s">
        <v>137</v>
      </c>
      <c r="C15" s="186"/>
      <c r="D15" s="1" t="s">
        <v>143</v>
      </c>
      <c r="E15" s="188"/>
    </row>
    <row r="16" spans="2:5">
      <c r="B16" s="32" t="s">
        <v>123</v>
      </c>
      <c r="C16" s="186"/>
      <c r="D16" s="1" t="s">
        <v>124</v>
      </c>
      <c r="E16" s="188"/>
    </row>
    <row r="17" spans="2:5">
      <c r="B17" s="32" t="s">
        <v>11</v>
      </c>
      <c r="C17" s="186"/>
      <c r="D17" s="1" t="s">
        <v>1</v>
      </c>
      <c r="E17" s="188"/>
    </row>
    <row r="18" spans="2:5">
      <c r="B18" s="32" t="s">
        <v>12</v>
      </c>
      <c r="C18" s="186"/>
      <c r="D18" s="1"/>
      <c r="E18" s="33"/>
    </row>
    <row r="19" spans="2:5">
      <c r="B19" s="32" t="s">
        <v>33</v>
      </c>
      <c r="C19" s="186"/>
      <c r="D19" s="1"/>
      <c r="E19" s="33"/>
    </row>
    <row r="20" spans="2:5">
      <c r="B20" s="32" t="s">
        <v>14</v>
      </c>
      <c r="C20" s="186"/>
      <c r="D20" s="1"/>
      <c r="E20" s="33"/>
    </row>
    <row r="21" spans="2:5">
      <c r="B21" s="32" t="s">
        <v>13</v>
      </c>
      <c r="C21" s="186"/>
      <c r="D21" s="1"/>
      <c r="E21" s="33"/>
    </row>
    <row r="22" spans="2:5">
      <c r="B22" s="32" t="s">
        <v>4</v>
      </c>
      <c r="C22" s="187"/>
      <c r="D22" s="1"/>
      <c r="E22" s="34"/>
    </row>
    <row r="23" spans="2:5" s="3" customFormat="1">
      <c r="B23" s="35" t="s">
        <v>7</v>
      </c>
      <c r="C23" s="8">
        <f>SUM(C6:C22)</f>
        <v>0</v>
      </c>
      <c r="D23" s="7" t="s">
        <v>29</v>
      </c>
      <c r="E23" s="36">
        <f>SUM(E6:E22)</f>
        <v>0</v>
      </c>
    </row>
    <row r="24" spans="2:5" s="3" customFormat="1">
      <c r="B24" s="37" t="s">
        <v>23</v>
      </c>
      <c r="C24" s="8"/>
      <c r="D24" s="9" t="s">
        <v>28</v>
      </c>
      <c r="E24" s="36"/>
    </row>
    <row r="25" spans="2:5" ht="15.75" customHeight="1">
      <c r="B25" s="32" t="s">
        <v>164</v>
      </c>
      <c r="C25" s="200"/>
      <c r="D25" s="1" t="s">
        <v>38</v>
      </c>
      <c r="E25" s="188"/>
    </row>
    <row r="26" spans="2:5" ht="15.75" customHeight="1">
      <c r="B26" s="45" t="s">
        <v>37</v>
      </c>
      <c r="C26" s="200"/>
      <c r="D26" s="1" t="s">
        <v>138</v>
      </c>
      <c r="E26" s="188"/>
    </row>
    <row r="27" spans="2:5">
      <c r="B27" s="32" t="s">
        <v>16</v>
      </c>
      <c r="C27" s="186"/>
      <c r="D27" s="1" t="s">
        <v>30</v>
      </c>
      <c r="E27" s="188"/>
    </row>
    <row r="28" spans="2:5">
      <c r="B28" s="32" t="s">
        <v>17</v>
      </c>
      <c r="C28" s="186"/>
      <c r="D28" s="1" t="s">
        <v>143</v>
      </c>
      <c r="E28" s="188"/>
    </row>
    <row r="29" spans="2:5">
      <c r="B29" s="32" t="s">
        <v>18</v>
      </c>
      <c r="C29" s="186"/>
      <c r="D29" s="1" t="s">
        <v>146</v>
      </c>
      <c r="E29" s="188"/>
    </row>
    <row r="30" spans="2:5">
      <c r="B30" s="32" t="s">
        <v>144</v>
      </c>
      <c r="C30" s="187"/>
      <c r="D30" s="1" t="s">
        <v>145</v>
      </c>
      <c r="E30" s="189"/>
    </row>
    <row r="31" spans="2:5" s="3" customFormat="1">
      <c r="B31" s="35" t="s">
        <v>7</v>
      </c>
      <c r="C31" s="8">
        <f>SUM(C25:C30)</f>
        <v>0</v>
      </c>
      <c r="D31" s="7" t="s">
        <v>7</v>
      </c>
      <c r="E31" s="36">
        <f>SUM(E25:E30)</f>
        <v>0</v>
      </c>
    </row>
    <row r="32" spans="2:5">
      <c r="B32" s="37" t="s">
        <v>24</v>
      </c>
      <c r="C32" s="10"/>
      <c r="D32" s="46" t="s">
        <v>45</v>
      </c>
      <c r="E32" s="38"/>
    </row>
    <row r="33" spans="2:5">
      <c r="B33" s="32" t="s">
        <v>39</v>
      </c>
      <c r="C33" s="186"/>
      <c r="D33" s="16" t="s">
        <v>41</v>
      </c>
      <c r="E33" s="188"/>
    </row>
    <row r="34" spans="2:5">
      <c r="B34" s="32" t="s">
        <v>40</v>
      </c>
      <c r="C34" s="186"/>
      <c r="D34" s="16" t="s">
        <v>42</v>
      </c>
      <c r="E34" s="188"/>
    </row>
    <row r="35" spans="2:5">
      <c r="B35" s="32" t="s">
        <v>152</v>
      </c>
      <c r="C35" s="186"/>
      <c r="D35" s="16" t="s">
        <v>151</v>
      </c>
      <c r="E35" s="188"/>
    </row>
    <row r="36" spans="2:5">
      <c r="B36" s="32" t="s">
        <v>44</v>
      </c>
      <c r="C36" s="186"/>
      <c r="D36" s="16" t="s">
        <v>139</v>
      </c>
      <c r="E36" s="188"/>
    </row>
    <row r="37" spans="2:5" ht="31.5">
      <c r="B37" s="32" t="s">
        <v>141</v>
      </c>
      <c r="C37" s="190"/>
      <c r="D37" s="47" t="s">
        <v>140</v>
      </c>
      <c r="E37" s="191"/>
    </row>
    <row r="38" spans="2:5">
      <c r="B38" s="50"/>
      <c r="C38" s="49"/>
      <c r="D38" s="16" t="s">
        <v>124</v>
      </c>
      <c r="E38" s="188"/>
    </row>
    <row r="39" spans="2:5" s="3" customFormat="1">
      <c r="B39" s="51" t="s">
        <v>7</v>
      </c>
      <c r="C39" s="48">
        <f>SUM(C33:C37)</f>
        <v>0</v>
      </c>
      <c r="D39" s="7" t="s">
        <v>7</v>
      </c>
      <c r="E39" s="36">
        <f>SUM(E33:E38)</f>
        <v>0</v>
      </c>
    </row>
    <row r="40" spans="2:5">
      <c r="B40" s="32" t="s">
        <v>19</v>
      </c>
      <c r="C40" s="192"/>
      <c r="D40" s="11"/>
      <c r="E40" s="38"/>
    </row>
    <row r="41" spans="2:5">
      <c r="B41" s="32" t="s">
        <v>43</v>
      </c>
      <c r="C41" s="187"/>
      <c r="D41" s="14"/>
      <c r="E41" s="34"/>
    </row>
    <row r="42" spans="2:5" s="3" customFormat="1">
      <c r="B42" s="44" t="s">
        <v>25</v>
      </c>
      <c r="C42" s="5">
        <f>C23+C31+C39+C40+C41</f>
        <v>0</v>
      </c>
      <c r="D42" s="13" t="s">
        <v>31</v>
      </c>
      <c r="E42" s="39">
        <f>E23+E31+E39</f>
        <v>0</v>
      </c>
    </row>
    <row r="43" spans="2:5" s="3" customFormat="1">
      <c r="B43" s="40" t="s">
        <v>20</v>
      </c>
      <c r="C43" s="5" t="str">
        <f>IF(E42&gt;C42,E42-C42,"")</f>
        <v/>
      </c>
      <c r="D43" s="12" t="s">
        <v>32</v>
      </c>
      <c r="E43" s="39" t="str">
        <f>IF(C42&gt;E42,C42-E42,"")</f>
        <v/>
      </c>
    </row>
    <row r="44" spans="2:5" s="3" customFormat="1" ht="16.5" thickBot="1">
      <c r="B44" s="41" t="s">
        <v>26</v>
      </c>
      <c r="C44" s="24">
        <f>E44</f>
        <v>0</v>
      </c>
      <c r="D44" s="42" t="s">
        <v>26</v>
      </c>
      <c r="E44" s="43">
        <f>E42</f>
        <v>0</v>
      </c>
    </row>
    <row r="45" spans="2:5">
      <c r="B45" s="17" t="s">
        <v>2</v>
      </c>
      <c r="C45" s="18">
        <f>E23-C23</f>
        <v>0</v>
      </c>
      <c r="D45" s="19"/>
      <c r="E45" s="20"/>
    </row>
    <row r="46" spans="2:5">
      <c r="B46" s="21" t="s">
        <v>8</v>
      </c>
      <c r="C46" s="5">
        <f>E31-C31</f>
        <v>0</v>
      </c>
      <c r="D46" s="15"/>
      <c r="E46" s="22"/>
    </row>
    <row r="47" spans="2:5">
      <c r="B47" s="21" t="s">
        <v>21</v>
      </c>
      <c r="C47" s="5">
        <f>C45+C46</f>
        <v>0</v>
      </c>
      <c r="D47" s="15"/>
      <c r="E47" s="22"/>
    </row>
    <row r="48" spans="2:5">
      <c r="B48" s="21" t="s">
        <v>3</v>
      </c>
      <c r="C48" s="5">
        <f>E39-C39</f>
        <v>0</v>
      </c>
      <c r="D48" s="15"/>
      <c r="E48" s="22"/>
    </row>
    <row r="49" spans="2:5" ht="16.5" thickBot="1">
      <c r="B49" s="23" t="s">
        <v>77</v>
      </c>
      <c r="C49" s="24">
        <f>C47+C48-C40-C41</f>
        <v>0</v>
      </c>
      <c r="D49" s="25"/>
      <c r="E49" s="26"/>
    </row>
  </sheetData>
  <sheetProtection sheet="1" objects="1" scenarios="1"/>
  <mergeCells count="2">
    <mergeCell ref="B3:E3"/>
    <mergeCell ref="C25:C26"/>
  </mergeCells>
  <phoneticPr fontId="0" type="noConversion"/>
  <pageMargins left="0" right="0" top="0" bottom="0" header="0.51181102362204722" footer="0.51181102362204722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H31"/>
  <sheetViews>
    <sheetView showGridLines="0" showZeros="0" workbookViewId="0">
      <selection activeCell="D27" sqref="D27"/>
    </sheetView>
  </sheetViews>
  <sheetFormatPr baseColWidth="10" defaultRowHeight="15.75"/>
  <cols>
    <col min="1" max="1" width="3.7109375" style="55" customWidth="1"/>
    <col min="2" max="2" width="40.7109375" style="55" customWidth="1"/>
    <col min="3" max="3" width="14.7109375" style="55" customWidth="1"/>
    <col min="4" max="4" width="40.7109375" style="55" customWidth="1"/>
    <col min="5" max="5" width="14.7109375" style="55" customWidth="1"/>
    <col min="6" max="6" width="40.7109375" style="58" customWidth="1"/>
    <col min="7" max="7" width="14.7109375" style="55" customWidth="1"/>
    <col min="8" max="8" width="8.7109375" style="55" customWidth="1"/>
    <col min="9" max="16384" width="11.42578125" style="55"/>
  </cols>
  <sheetData>
    <row r="1" spans="2:8" ht="16.5" thickBot="1"/>
    <row r="2" spans="2:8" ht="15" customHeight="1" thickBot="1">
      <c r="B2" s="197" t="s">
        <v>154</v>
      </c>
      <c r="C2" s="198"/>
      <c r="D2" s="198"/>
      <c r="E2" s="198"/>
      <c r="F2" s="198"/>
      <c r="G2" s="198"/>
      <c r="H2" s="199"/>
    </row>
    <row r="3" spans="2:8" s="58" customFormat="1" ht="15" customHeight="1">
      <c r="B3" s="84" t="s">
        <v>46</v>
      </c>
      <c r="C3" s="85"/>
      <c r="D3" s="86" t="s">
        <v>47</v>
      </c>
      <c r="E3" s="87"/>
      <c r="F3" s="201" t="s">
        <v>155</v>
      </c>
      <c r="G3" s="202"/>
      <c r="H3" s="88" t="s">
        <v>49</v>
      </c>
    </row>
    <row r="4" spans="2:8" ht="15" customHeight="1">
      <c r="B4" s="99" t="s">
        <v>50</v>
      </c>
      <c r="C4" s="56">
        <f>'Tableau de résultat'!E6</f>
        <v>0</v>
      </c>
      <c r="D4" s="74" t="s">
        <v>51</v>
      </c>
      <c r="E4" s="56">
        <f>'Tableau de résultat'!C6+'Tableau de résultat'!C7</f>
        <v>0</v>
      </c>
      <c r="F4" s="67" t="s">
        <v>52</v>
      </c>
      <c r="G4" s="56">
        <f>C4-E4</f>
        <v>0</v>
      </c>
      <c r="H4" s="90" t="e">
        <f>(G4/C4)*100</f>
        <v>#DIV/0!</v>
      </c>
    </row>
    <row r="5" spans="2:8" ht="15" customHeight="1">
      <c r="B5" s="89" t="s">
        <v>53</v>
      </c>
      <c r="C5" s="59">
        <f>'Tableau de résultat'!E7</f>
        <v>0</v>
      </c>
      <c r="D5" s="61"/>
      <c r="E5" s="60"/>
      <c r="F5" s="68"/>
      <c r="G5" s="69"/>
      <c r="H5" s="91"/>
    </row>
    <row r="6" spans="2:8" ht="15" customHeight="1">
      <c r="B6" s="92" t="s">
        <v>54</v>
      </c>
      <c r="C6" s="59">
        <f>'Tableau de résultat'!E8</f>
        <v>0</v>
      </c>
      <c r="D6" s="62" t="s">
        <v>55</v>
      </c>
      <c r="E6" s="60"/>
      <c r="F6" s="70"/>
      <c r="G6" s="71"/>
      <c r="H6" s="93"/>
    </row>
    <row r="7" spans="2:8" ht="15" customHeight="1">
      <c r="B7" s="92" t="s">
        <v>56</v>
      </c>
      <c r="C7" s="59">
        <f>'Tableau de résultat'!E9</f>
        <v>0</v>
      </c>
      <c r="D7" s="62"/>
      <c r="E7" s="60"/>
      <c r="F7" s="72"/>
      <c r="G7" s="73"/>
      <c r="H7" s="94"/>
    </row>
    <row r="8" spans="2:8" s="58" customFormat="1" ht="15" customHeight="1">
      <c r="B8" s="95" t="s">
        <v>7</v>
      </c>
      <c r="C8" s="56">
        <f>SUM(C5:C7)</f>
        <v>0</v>
      </c>
      <c r="D8" s="193" t="s">
        <v>7</v>
      </c>
      <c r="E8" s="77">
        <f>E6</f>
        <v>0</v>
      </c>
      <c r="F8" s="76" t="s">
        <v>58</v>
      </c>
      <c r="G8" s="75">
        <f>C8-E8</f>
        <v>0</v>
      </c>
      <c r="H8" s="96">
        <v>100</v>
      </c>
    </row>
    <row r="9" spans="2:8" ht="15" customHeight="1">
      <c r="B9" s="92" t="s">
        <v>58</v>
      </c>
      <c r="C9" s="64">
        <f>G8</f>
        <v>0</v>
      </c>
      <c r="D9" s="62" t="s">
        <v>159</v>
      </c>
      <c r="E9" s="64"/>
      <c r="F9" s="68"/>
      <c r="G9" s="69"/>
      <c r="H9" s="91"/>
    </row>
    <row r="10" spans="2:8" ht="15" customHeight="1">
      <c r="B10" s="92" t="s">
        <v>52</v>
      </c>
      <c r="C10" s="66">
        <f>G4</f>
        <v>0</v>
      </c>
      <c r="D10" s="62" t="s">
        <v>160</v>
      </c>
      <c r="E10" s="66">
        <f>SUM('Tableau de résultat'!C8:C14)</f>
        <v>0</v>
      </c>
      <c r="F10" s="72"/>
      <c r="G10" s="73"/>
      <c r="H10" s="94"/>
    </row>
    <row r="11" spans="2:8" s="58" customFormat="1" ht="15" customHeight="1">
      <c r="B11" s="95" t="s">
        <v>7</v>
      </c>
      <c r="C11" s="56">
        <f>C9+C10</f>
        <v>0</v>
      </c>
      <c r="D11" s="193" t="s">
        <v>7</v>
      </c>
      <c r="E11" s="75">
        <f>E10</f>
        <v>0</v>
      </c>
      <c r="F11" s="57" t="s">
        <v>61</v>
      </c>
      <c r="G11" s="56">
        <f>C11-E11</f>
        <v>0</v>
      </c>
      <c r="H11" s="97" t="e">
        <f>(G11/C11)*100</f>
        <v>#DIV/0!</v>
      </c>
    </row>
    <row r="12" spans="2:8" ht="15" customHeight="1">
      <c r="B12" s="89" t="s">
        <v>61</v>
      </c>
      <c r="C12" s="64">
        <f>G11</f>
        <v>0</v>
      </c>
      <c r="D12" s="61" t="s">
        <v>62</v>
      </c>
      <c r="E12" s="64">
        <f>'Tableau de résultat'!C15+'Tableau de résultat'!C16</f>
        <v>0</v>
      </c>
      <c r="F12" s="68"/>
      <c r="G12" s="69"/>
      <c r="H12" s="91"/>
    </row>
    <row r="13" spans="2:8" ht="15" customHeight="1">
      <c r="B13" s="92" t="s">
        <v>0</v>
      </c>
      <c r="C13" s="66">
        <f>'Tableau de résultat'!E14</f>
        <v>0</v>
      </c>
      <c r="D13" s="62" t="s">
        <v>63</v>
      </c>
      <c r="E13" s="81">
        <f>'Tableau de résultat'!C17+'Tableau de résultat'!C18</f>
        <v>0</v>
      </c>
      <c r="F13" s="74" t="s">
        <v>161</v>
      </c>
      <c r="G13" s="64"/>
      <c r="H13" s="105"/>
    </row>
    <row r="14" spans="2:8" s="58" customFormat="1" ht="15" customHeight="1">
      <c r="B14" s="95" t="s">
        <v>7</v>
      </c>
      <c r="C14" s="56">
        <f>C12+C13</f>
        <v>0</v>
      </c>
      <c r="D14" s="193" t="s">
        <v>7</v>
      </c>
      <c r="E14" s="79">
        <f>E12+E13</f>
        <v>0</v>
      </c>
      <c r="F14" s="63" t="s">
        <v>156</v>
      </c>
      <c r="G14" s="104">
        <f>C14-E14</f>
        <v>0</v>
      </c>
      <c r="H14" s="106" t="e">
        <f>(G14/C11)*100</f>
        <v>#DIV/0!</v>
      </c>
    </row>
    <row r="15" spans="2:8" ht="15" customHeight="1">
      <c r="B15" s="89" t="s">
        <v>64</v>
      </c>
      <c r="C15" s="64" t="str">
        <f>IF(G14&gt;0,G14,"")</f>
        <v/>
      </c>
      <c r="D15" s="61" t="s">
        <v>65</v>
      </c>
      <c r="E15" s="64" t="str">
        <f>IF(G14&lt;0,-G14,"")</f>
        <v/>
      </c>
      <c r="F15" s="68"/>
      <c r="G15" s="69"/>
      <c r="H15" s="91"/>
    </row>
    <row r="16" spans="2:8" ht="15" customHeight="1">
      <c r="B16" s="92" t="s">
        <v>66</v>
      </c>
      <c r="C16" s="65">
        <f>'Tableau de résultat'!E15+'Tableau de résultat'!E16</f>
        <v>0</v>
      </c>
      <c r="D16" s="62" t="s">
        <v>157</v>
      </c>
      <c r="E16" s="65">
        <f>SUM('Tableau de résultat'!C19:C21)</f>
        <v>0</v>
      </c>
      <c r="F16" s="70"/>
      <c r="G16" s="71"/>
      <c r="H16" s="93"/>
    </row>
    <row r="17" spans="2:8" ht="15" customHeight="1">
      <c r="B17" s="92" t="s">
        <v>67</v>
      </c>
      <c r="C17" s="65"/>
      <c r="D17" s="62" t="s">
        <v>158</v>
      </c>
      <c r="E17" s="65"/>
      <c r="F17" s="70"/>
      <c r="G17" s="71"/>
      <c r="H17" s="93"/>
    </row>
    <row r="18" spans="2:8" ht="15" customHeight="1">
      <c r="B18" s="92" t="s">
        <v>1</v>
      </c>
      <c r="C18" s="66">
        <f>'Tableau de résultat'!E17</f>
        <v>0</v>
      </c>
      <c r="D18" s="62" t="s">
        <v>4</v>
      </c>
      <c r="E18" s="66">
        <f>'Tableau de résultat'!C22</f>
        <v>0</v>
      </c>
      <c r="F18" s="72"/>
      <c r="G18" s="73"/>
      <c r="H18" s="94"/>
    </row>
    <row r="19" spans="2:8" s="58" customFormat="1" ht="15" customHeight="1">
      <c r="B19" s="95" t="s">
        <v>7</v>
      </c>
      <c r="C19" s="56">
        <f>SUM(C15:C18)</f>
        <v>0</v>
      </c>
      <c r="D19" s="193" t="s">
        <v>7</v>
      </c>
      <c r="E19" s="75">
        <f>SUM(E15:E18)</f>
        <v>0</v>
      </c>
      <c r="F19" s="74" t="s">
        <v>2</v>
      </c>
      <c r="G19" s="75">
        <f>C19-E19</f>
        <v>0</v>
      </c>
      <c r="H19" s="98" t="e">
        <f>(G19/C11)*100</f>
        <v>#DIV/0!</v>
      </c>
    </row>
    <row r="20" spans="2:8" ht="15" customHeight="1">
      <c r="B20" s="89" t="s">
        <v>2</v>
      </c>
      <c r="C20" s="64" t="str">
        <f>IF(G19&gt;0,G19,"")</f>
        <v/>
      </c>
      <c r="D20" s="61" t="s">
        <v>68</v>
      </c>
      <c r="E20" s="80" t="str">
        <f>IF(G19&lt;0,-G19,"")</f>
        <v/>
      </c>
      <c r="F20" s="68"/>
      <c r="G20" s="69"/>
      <c r="H20" s="91"/>
    </row>
    <row r="21" spans="2:8" ht="15" customHeight="1">
      <c r="B21" s="92" t="s">
        <v>69</v>
      </c>
      <c r="C21" s="65"/>
      <c r="D21" s="62" t="s">
        <v>69</v>
      </c>
      <c r="E21" s="78"/>
      <c r="F21" s="70"/>
      <c r="G21" s="71"/>
      <c r="H21" s="93"/>
    </row>
    <row r="22" spans="2:8" ht="15" customHeight="1">
      <c r="B22" s="92" t="s">
        <v>70</v>
      </c>
      <c r="C22" s="65"/>
      <c r="D22" s="62" t="s">
        <v>70</v>
      </c>
      <c r="E22" s="78"/>
      <c r="F22" s="70"/>
      <c r="G22" s="71"/>
      <c r="H22" s="93"/>
    </row>
    <row r="23" spans="2:8" ht="15" customHeight="1">
      <c r="B23" s="92" t="s">
        <v>71</v>
      </c>
      <c r="C23" s="66">
        <f>'Tableau de résultat'!E31</f>
        <v>0</v>
      </c>
      <c r="D23" s="62" t="s">
        <v>72</v>
      </c>
      <c r="E23" s="81">
        <f>'Tableau de résultat'!C31</f>
        <v>0</v>
      </c>
      <c r="F23" s="72"/>
      <c r="G23" s="73"/>
      <c r="H23" s="94"/>
    </row>
    <row r="24" spans="2:8" s="58" customFormat="1" ht="15" customHeight="1">
      <c r="B24" s="95" t="s">
        <v>7</v>
      </c>
      <c r="C24" s="56">
        <f>SUM(C20:C23)</f>
        <v>0</v>
      </c>
      <c r="D24" s="193" t="s">
        <v>7</v>
      </c>
      <c r="E24" s="82">
        <f>SUM(E20:E23)</f>
        <v>0</v>
      </c>
      <c r="F24" s="57" t="s">
        <v>75</v>
      </c>
      <c r="G24" s="56">
        <f>C24-E24</f>
        <v>0</v>
      </c>
      <c r="H24" s="97" t="e">
        <f>(G24/C11)*100</f>
        <v>#DIV/0!</v>
      </c>
    </row>
    <row r="25" spans="2:8" s="58" customFormat="1" ht="15" customHeight="1">
      <c r="B25" s="99" t="s">
        <v>73</v>
      </c>
      <c r="C25" s="75">
        <f>'Tableau de résultat'!E39</f>
        <v>0</v>
      </c>
      <c r="D25" s="74" t="s">
        <v>74</v>
      </c>
      <c r="E25" s="75">
        <f>'Tableau de résultat'!C39</f>
        <v>0</v>
      </c>
      <c r="F25" s="74" t="s">
        <v>3</v>
      </c>
      <c r="G25" s="75">
        <f>C25-E25</f>
        <v>0</v>
      </c>
      <c r="H25" s="98" t="e">
        <f>(G25/C11)*100</f>
        <v>#DIV/0!</v>
      </c>
    </row>
    <row r="26" spans="2:8" ht="15" customHeight="1">
      <c r="B26" s="89" t="s">
        <v>75</v>
      </c>
      <c r="C26" s="64" t="str">
        <f>IF(G24&gt;0,G24,"")</f>
        <v/>
      </c>
      <c r="D26" s="61" t="s">
        <v>75</v>
      </c>
      <c r="E26" s="64" t="str">
        <f>IF(G24&lt;0,-G24,"")</f>
        <v/>
      </c>
      <c r="F26" s="68"/>
      <c r="G26" s="69"/>
      <c r="H26" s="91"/>
    </row>
    <row r="27" spans="2:8" ht="15" customHeight="1">
      <c r="B27" s="92" t="s">
        <v>3</v>
      </c>
      <c r="C27" s="65" t="str">
        <f>IF(G25&gt;0,G25,"")</f>
        <v/>
      </c>
      <c r="D27" s="62" t="s">
        <v>3</v>
      </c>
      <c r="E27" s="65" t="str">
        <f>IF(G25&lt;0,-G25,"")</f>
        <v/>
      </c>
      <c r="F27" s="70"/>
      <c r="G27" s="71"/>
      <c r="H27" s="93"/>
    </row>
    <row r="28" spans="2:8" ht="15" customHeight="1">
      <c r="B28" s="92"/>
      <c r="C28" s="65"/>
      <c r="D28" s="62" t="s">
        <v>76</v>
      </c>
      <c r="E28" s="65">
        <f>'Tableau de résultat'!C40</f>
        <v>0</v>
      </c>
      <c r="F28" s="70"/>
      <c r="G28" s="71"/>
      <c r="H28" s="93"/>
    </row>
    <row r="29" spans="2:8" ht="15" customHeight="1">
      <c r="B29" s="92"/>
      <c r="C29" s="66"/>
      <c r="D29" s="62" t="s">
        <v>43</v>
      </c>
      <c r="E29" s="66">
        <f>'Tableau de résultat'!C41</f>
        <v>0</v>
      </c>
      <c r="F29" s="72"/>
      <c r="G29" s="73"/>
      <c r="H29" s="94"/>
    </row>
    <row r="30" spans="2:8" s="58" customFormat="1" ht="15" customHeight="1">
      <c r="B30" s="95" t="s">
        <v>7</v>
      </c>
      <c r="C30" s="56">
        <f>SUM(C26:C29)</f>
        <v>0</v>
      </c>
      <c r="D30" s="193" t="s">
        <v>7</v>
      </c>
      <c r="E30" s="56">
        <f>SUM(E26:E29)</f>
        <v>0</v>
      </c>
      <c r="F30" s="57" t="s">
        <v>77</v>
      </c>
      <c r="G30" s="83">
        <f>C30-E30</f>
        <v>0</v>
      </c>
      <c r="H30" s="97" t="e">
        <f>(G30/C11)*100</f>
        <v>#DIV/0!</v>
      </c>
    </row>
    <row r="31" spans="2:8" s="58" customFormat="1" ht="15" customHeight="1" thickBot="1">
      <c r="B31" s="100" t="s">
        <v>163</v>
      </c>
      <c r="C31" s="101">
        <f>'Tableau de résultat'!E35</f>
        <v>0</v>
      </c>
      <c r="D31" s="102" t="s">
        <v>78</v>
      </c>
      <c r="E31" s="101">
        <f>'Tableau de résultat'!C35</f>
        <v>0</v>
      </c>
      <c r="F31" s="102" t="s">
        <v>162</v>
      </c>
      <c r="G31" s="101">
        <f>C31-E31</f>
        <v>0</v>
      </c>
      <c r="H31" s="103"/>
    </row>
  </sheetData>
  <sheetProtection sheet="1" objects="1" scenarios="1"/>
  <mergeCells count="2">
    <mergeCell ref="B2:H2"/>
    <mergeCell ref="F3:G3"/>
  </mergeCells>
  <phoneticPr fontId="0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E45"/>
  <sheetViews>
    <sheetView showGridLines="0" showZeros="0" workbookViewId="0">
      <selection activeCell="F25" sqref="F25"/>
    </sheetView>
  </sheetViews>
  <sheetFormatPr baseColWidth="10" defaultRowHeight="15.75"/>
  <cols>
    <col min="1" max="1" width="3.7109375" style="2" customWidth="1"/>
    <col min="2" max="2" width="5.42578125" style="2" customWidth="1"/>
    <col min="3" max="3" width="76.42578125" style="2" customWidth="1"/>
    <col min="4" max="5" width="13.7109375" style="2" customWidth="1"/>
    <col min="6" max="16384" width="11.42578125" style="2"/>
  </cols>
  <sheetData>
    <row r="1" spans="2:5" ht="16.5" thickBot="1"/>
    <row r="2" spans="2:5" ht="16.5" thickBot="1">
      <c r="B2" s="197" t="s">
        <v>165</v>
      </c>
      <c r="C2" s="198"/>
      <c r="D2" s="198"/>
      <c r="E2" s="199"/>
    </row>
    <row r="3" spans="2:5" ht="16.5" thickBot="1">
      <c r="D3" s="108"/>
      <c r="E3" s="108"/>
    </row>
    <row r="4" spans="2:5">
      <c r="B4" s="203" t="s">
        <v>79</v>
      </c>
      <c r="C4" s="204"/>
      <c r="D4" s="28" t="s">
        <v>80</v>
      </c>
      <c r="E4" s="29" t="s">
        <v>81</v>
      </c>
    </row>
    <row r="5" spans="2:5" s="3" customFormat="1">
      <c r="B5" s="122"/>
      <c r="C5" s="114" t="s">
        <v>118</v>
      </c>
      <c r="D5" s="109"/>
      <c r="E5" s="123">
        <f>'SIG PCG'!G14</f>
        <v>0</v>
      </c>
    </row>
    <row r="6" spans="2:5">
      <c r="B6" s="124">
        <v>791</v>
      </c>
      <c r="C6" s="115" t="s">
        <v>82</v>
      </c>
      <c r="D6" s="110"/>
      <c r="E6" s="125">
        <f>'Tableau de résultat'!E16</f>
        <v>0</v>
      </c>
    </row>
    <row r="7" spans="2:5">
      <c r="B7" s="124">
        <v>75</v>
      </c>
      <c r="C7" s="115" t="s">
        <v>83</v>
      </c>
      <c r="D7" s="110"/>
      <c r="E7" s="125">
        <f>'Tableau de résultat'!E17</f>
        <v>0</v>
      </c>
    </row>
    <row r="8" spans="2:5">
      <c r="B8" s="124">
        <v>761</v>
      </c>
      <c r="C8" s="115" t="s">
        <v>84</v>
      </c>
      <c r="D8" s="110"/>
      <c r="E8" s="125">
        <f>'Tableau de résultat'!E25</f>
        <v>0</v>
      </c>
    </row>
    <row r="9" spans="2:5">
      <c r="B9" s="124">
        <v>762</v>
      </c>
      <c r="C9" s="115" t="s">
        <v>85</v>
      </c>
      <c r="D9" s="110"/>
      <c r="E9" s="125"/>
    </row>
    <row r="10" spans="2:5">
      <c r="B10" s="124">
        <v>763</v>
      </c>
      <c r="C10" s="115" t="s">
        <v>86</v>
      </c>
      <c r="D10" s="110"/>
      <c r="E10" s="125">
        <f>'Tableau de résultat'!E27</f>
        <v>0</v>
      </c>
    </row>
    <row r="11" spans="2:5">
      <c r="B11" s="124">
        <v>764</v>
      </c>
      <c r="C11" s="115" t="s">
        <v>87</v>
      </c>
      <c r="D11" s="110"/>
      <c r="E11" s="125">
        <f>'Tableau de résultat'!E26</f>
        <v>0</v>
      </c>
    </row>
    <row r="12" spans="2:5">
      <c r="B12" s="124">
        <v>765</v>
      </c>
      <c r="C12" s="115" t="s">
        <v>88</v>
      </c>
      <c r="D12" s="110"/>
      <c r="E12" s="125"/>
    </row>
    <row r="13" spans="2:5">
      <c r="B13" s="124">
        <v>766</v>
      </c>
      <c r="C13" s="115" t="s">
        <v>89</v>
      </c>
      <c r="D13" s="110"/>
      <c r="E13" s="125">
        <f>'Tableau de résultat'!E29</f>
        <v>0</v>
      </c>
    </row>
    <row r="14" spans="2:5">
      <c r="B14" s="124">
        <v>767</v>
      </c>
      <c r="C14" s="115" t="s">
        <v>90</v>
      </c>
      <c r="D14" s="110"/>
      <c r="E14" s="125">
        <f>'Tableau de résultat'!E30</f>
        <v>0</v>
      </c>
    </row>
    <row r="15" spans="2:5">
      <c r="B15" s="124">
        <v>771</v>
      </c>
      <c r="C15" s="115" t="s">
        <v>91</v>
      </c>
      <c r="D15" s="110"/>
      <c r="E15" s="125">
        <f>'Tableau de résultat'!E33</f>
        <v>0</v>
      </c>
    </row>
    <row r="16" spans="2:5">
      <c r="B16" s="124">
        <v>778</v>
      </c>
      <c r="C16" s="115" t="s">
        <v>92</v>
      </c>
      <c r="D16" s="110"/>
      <c r="E16" s="125"/>
    </row>
    <row r="17" spans="2:5">
      <c r="B17" s="124">
        <v>797</v>
      </c>
      <c r="C17" s="115" t="s">
        <v>93</v>
      </c>
      <c r="D17" s="110"/>
      <c r="E17" s="126">
        <f>'Tableau de résultat'!E38</f>
        <v>0</v>
      </c>
    </row>
    <row r="18" spans="2:5" s="3" customFormat="1">
      <c r="B18" s="127"/>
      <c r="C18" s="116" t="s">
        <v>94</v>
      </c>
      <c r="D18" s="111"/>
      <c r="E18" s="128">
        <f>SUM(E5:E17)</f>
        <v>0</v>
      </c>
    </row>
    <row r="19" spans="2:5">
      <c r="B19" s="129">
        <v>65</v>
      </c>
      <c r="C19" s="117" t="s">
        <v>95</v>
      </c>
      <c r="D19" s="119">
        <f>'Tableau de résultat'!C22</f>
        <v>0</v>
      </c>
      <c r="E19" s="130"/>
    </row>
    <row r="20" spans="2:5">
      <c r="B20" s="124">
        <v>661</v>
      </c>
      <c r="C20" s="115" t="s">
        <v>96</v>
      </c>
      <c r="D20" s="110">
        <f>'Tableau de résultat'!C27</f>
        <v>0</v>
      </c>
      <c r="E20" s="125"/>
    </row>
    <row r="21" spans="2:5">
      <c r="B21" s="124">
        <v>665</v>
      </c>
      <c r="C21" s="115" t="s">
        <v>97</v>
      </c>
      <c r="D21" s="110"/>
      <c r="E21" s="125"/>
    </row>
    <row r="22" spans="2:5">
      <c r="B22" s="124">
        <v>666</v>
      </c>
      <c r="C22" s="115" t="s">
        <v>98</v>
      </c>
      <c r="D22" s="110">
        <f>'Tableau de résultat'!C28</f>
        <v>0</v>
      </c>
      <c r="E22" s="125"/>
    </row>
    <row r="23" spans="2:5">
      <c r="B23" s="124">
        <v>667</v>
      </c>
      <c r="C23" s="115" t="s">
        <v>99</v>
      </c>
      <c r="D23" s="110">
        <f>'Tableau de résultat'!C30</f>
        <v>0</v>
      </c>
      <c r="E23" s="125"/>
    </row>
    <row r="24" spans="2:5">
      <c r="B24" s="124">
        <v>668</v>
      </c>
      <c r="C24" s="115" t="s">
        <v>100</v>
      </c>
      <c r="D24" s="110"/>
      <c r="E24" s="125"/>
    </row>
    <row r="25" spans="2:5">
      <c r="B25" s="124">
        <v>671</v>
      </c>
      <c r="C25" s="118" t="s">
        <v>101</v>
      </c>
      <c r="D25" s="110">
        <f>'Tableau de résultat'!C33</f>
        <v>0</v>
      </c>
      <c r="E25" s="125"/>
    </row>
    <row r="26" spans="2:5">
      <c r="B26" s="124">
        <v>678</v>
      </c>
      <c r="C26" s="115" t="s">
        <v>102</v>
      </c>
      <c r="D26" s="110"/>
      <c r="E26" s="125"/>
    </row>
    <row r="27" spans="2:5">
      <c r="B27" s="124">
        <v>691</v>
      </c>
      <c r="C27" s="115" t="s">
        <v>103</v>
      </c>
      <c r="D27" s="110">
        <f>'Tableau de résultat'!C40</f>
        <v>0</v>
      </c>
      <c r="E27" s="125"/>
    </row>
    <row r="28" spans="2:5">
      <c r="B28" s="124">
        <v>695</v>
      </c>
      <c r="C28" s="115" t="s">
        <v>104</v>
      </c>
      <c r="D28" s="110">
        <f>'Tableau de résultat'!C41</f>
        <v>0</v>
      </c>
      <c r="E28" s="125"/>
    </row>
    <row r="29" spans="2:5" s="3" customFormat="1">
      <c r="B29" s="127"/>
      <c r="C29" s="116" t="s">
        <v>105</v>
      </c>
      <c r="D29" s="113">
        <f>SUM(D19:D28)</f>
        <v>0</v>
      </c>
      <c r="E29" s="131"/>
    </row>
    <row r="30" spans="2:5" s="3" customFormat="1" ht="16.5" thickBot="1">
      <c r="B30" s="132"/>
      <c r="C30" s="133" t="s">
        <v>148</v>
      </c>
      <c r="D30" s="205">
        <f>E18-D29</f>
        <v>0</v>
      </c>
      <c r="E30" s="206"/>
    </row>
    <row r="31" spans="2:5" ht="16.5" thickBot="1">
      <c r="C31" s="53"/>
      <c r="E31" s="107"/>
    </row>
    <row r="32" spans="2:5">
      <c r="B32" s="203" t="s">
        <v>166</v>
      </c>
      <c r="C32" s="204"/>
      <c r="D32" s="28" t="s">
        <v>106</v>
      </c>
      <c r="E32" s="29" t="s">
        <v>81</v>
      </c>
    </row>
    <row r="33" spans="2:5">
      <c r="B33" s="134"/>
      <c r="C33" s="120" t="s">
        <v>107</v>
      </c>
      <c r="D33" s="119"/>
      <c r="E33" s="130" t="str">
        <f>'Tableau de résultat'!C43</f>
        <v/>
      </c>
    </row>
    <row r="34" spans="2:5">
      <c r="B34" s="124">
        <v>681</v>
      </c>
      <c r="C34" s="118" t="s">
        <v>108</v>
      </c>
      <c r="D34" s="110"/>
      <c r="E34" s="125">
        <f>SUM('Tableau de résultat'!C19:C21)</f>
        <v>0</v>
      </c>
    </row>
    <row r="35" spans="2:5">
      <c r="B35" s="124">
        <v>686</v>
      </c>
      <c r="C35" s="118" t="s">
        <v>109</v>
      </c>
      <c r="D35" s="110"/>
      <c r="E35" s="125">
        <f>'Tableau de résultat'!C25</f>
        <v>0</v>
      </c>
    </row>
    <row r="36" spans="2:5">
      <c r="B36" s="124">
        <v>687</v>
      </c>
      <c r="C36" s="115" t="s">
        <v>110</v>
      </c>
      <c r="D36" s="110"/>
      <c r="E36" s="125">
        <f>'Tableau de résultat'!C37+'Tableau de résultat'!C36</f>
        <v>0</v>
      </c>
    </row>
    <row r="37" spans="2:5">
      <c r="B37" s="124">
        <v>675</v>
      </c>
      <c r="C37" s="115" t="s">
        <v>111</v>
      </c>
      <c r="D37" s="110"/>
      <c r="E37" s="126">
        <f>'Tableau de résultat'!C35</f>
        <v>0</v>
      </c>
    </row>
    <row r="38" spans="2:5" s="3" customFormat="1">
      <c r="B38" s="127"/>
      <c r="C38" s="116" t="s">
        <v>147</v>
      </c>
      <c r="D38" s="111"/>
      <c r="E38" s="123">
        <f>SUM(E33:E37)</f>
        <v>0</v>
      </c>
    </row>
    <row r="39" spans="2:5">
      <c r="B39" s="129">
        <v>781</v>
      </c>
      <c r="C39" s="121" t="s">
        <v>112</v>
      </c>
      <c r="D39" s="119">
        <f>'Tableau de résultat'!E15</f>
        <v>0</v>
      </c>
      <c r="E39" s="130"/>
    </row>
    <row r="40" spans="2:5">
      <c r="B40" s="124">
        <v>786</v>
      </c>
      <c r="C40" s="115" t="s">
        <v>113</v>
      </c>
      <c r="D40" s="110">
        <f>'Tableau de résultat'!E28</f>
        <v>0</v>
      </c>
      <c r="E40" s="125"/>
    </row>
    <row r="41" spans="2:5">
      <c r="B41" s="124">
        <v>787</v>
      </c>
      <c r="C41" s="115" t="s">
        <v>114</v>
      </c>
      <c r="D41" s="110">
        <f>'Tableau de résultat'!E37</f>
        <v>0</v>
      </c>
      <c r="E41" s="125"/>
    </row>
    <row r="42" spans="2:5">
      <c r="B42" s="124">
        <v>775</v>
      </c>
      <c r="C42" s="118" t="s">
        <v>115</v>
      </c>
      <c r="D42" s="110">
        <f>'Tableau de résultat'!E35</f>
        <v>0</v>
      </c>
      <c r="E42" s="125"/>
    </row>
    <row r="43" spans="2:5">
      <c r="B43" s="124">
        <v>777</v>
      </c>
      <c r="C43" s="118" t="s">
        <v>116</v>
      </c>
      <c r="D43" s="112">
        <f>'Tableau de résultat'!E36</f>
        <v>0</v>
      </c>
      <c r="E43" s="125"/>
    </row>
    <row r="44" spans="2:5" s="3" customFormat="1">
      <c r="B44" s="127"/>
      <c r="C44" s="116" t="s">
        <v>117</v>
      </c>
      <c r="D44" s="109">
        <f>SUM(D39:D43)</f>
        <v>0</v>
      </c>
      <c r="E44" s="131"/>
    </row>
    <row r="45" spans="2:5" s="3" customFormat="1" ht="16.5" thickBot="1">
      <c r="B45" s="132"/>
      <c r="C45" s="133" t="s">
        <v>148</v>
      </c>
      <c r="D45" s="205">
        <f>E38-D44</f>
        <v>0</v>
      </c>
      <c r="E45" s="206"/>
    </row>
  </sheetData>
  <sheetProtection sheet="1" objects="1" scenarios="1"/>
  <mergeCells count="5">
    <mergeCell ref="B4:C4"/>
    <mergeCell ref="D30:E30"/>
    <mergeCell ref="B32:C32"/>
    <mergeCell ref="D45:E45"/>
    <mergeCell ref="B2:E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H43"/>
  <sheetViews>
    <sheetView showGridLines="0" showZeros="0" workbookViewId="0">
      <selection activeCell="E24" activeCellId="1" sqref="E18 E24"/>
    </sheetView>
  </sheetViews>
  <sheetFormatPr baseColWidth="10" defaultRowHeight="15.75"/>
  <cols>
    <col min="1" max="1" width="3.7109375" style="135" customWidth="1"/>
    <col min="2" max="2" width="40.7109375" style="135" customWidth="1"/>
    <col min="3" max="3" width="14.7109375" style="135" customWidth="1"/>
    <col min="4" max="4" width="40.7109375" style="135" customWidth="1"/>
    <col min="5" max="5" width="14.7109375" style="135" customWidth="1"/>
    <col min="6" max="6" width="40.7109375" style="135" customWidth="1"/>
    <col min="7" max="7" width="14.7109375" style="135" customWidth="1"/>
    <col min="8" max="8" width="8.7109375" style="135" customWidth="1"/>
    <col min="9" max="16384" width="11.42578125" style="135"/>
  </cols>
  <sheetData>
    <row r="1" spans="2:8" ht="16.5" thickBot="1">
      <c r="B1" s="194" t="s">
        <v>153</v>
      </c>
      <c r="C1" s="52"/>
    </row>
    <row r="2" spans="2:8" ht="16.5" thickBot="1"/>
    <row r="3" spans="2:8" ht="15" customHeight="1" thickBot="1">
      <c r="B3" s="197" t="s">
        <v>167</v>
      </c>
      <c r="C3" s="198"/>
      <c r="D3" s="198"/>
      <c r="E3" s="198"/>
      <c r="F3" s="198"/>
      <c r="G3" s="198"/>
      <c r="H3" s="199"/>
    </row>
    <row r="4" spans="2:8" s="136" customFormat="1" ht="15" customHeight="1">
      <c r="B4" s="203" t="s">
        <v>46</v>
      </c>
      <c r="C4" s="207"/>
      <c r="D4" s="201" t="s">
        <v>47</v>
      </c>
      <c r="E4" s="202"/>
      <c r="F4" s="155" t="s">
        <v>168</v>
      </c>
      <c r="G4" s="155" t="s">
        <v>48</v>
      </c>
      <c r="H4" s="88" t="s">
        <v>49</v>
      </c>
    </row>
    <row r="5" spans="2:8" s="58" customFormat="1" ht="15" customHeight="1">
      <c r="B5" s="156" t="s">
        <v>50</v>
      </c>
      <c r="C5" s="75">
        <f>'Tableau de résultat'!E6</f>
        <v>0</v>
      </c>
      <c r="D5" s="74" t="s">
        <v>51</v>
      </c>
      <c r="E5" s="75">
        <f>'Tableau de résultat'!C6+'Tableau de résultat'!C7</f>
        <v>0</v>
      </c>
      <c r="F5" s="57" t="s">
        <v>52</v>
      </c>
      <c r="G5" s="56">
        <f>C5-E5</f>
        <v>0</v>
      </c>
      <c r="H5" s="97" t="e">
        <f>(G5/C5)*100</f>
        <v>#DIV/0!</v>
      </c>
    </row>
    <row r="6" spans="2:8" s="55" customFormat="1" ht="15" customHeight="1">
      <c r="B6" s="157" t="s">
        <v>53</v>
      </c>
      <c r="C6" s="138">
        <f>'Tableau de résultat'!E7-'Tableau de résultat'!C10+'Tableau de résultat'!E14</f>
        <v>0</v>
      </c>
      <c r="D6" s="61"/>
      <c r="E6" s="64"/>
      <c r="F6" s="139"/>
      <c r="G6" s="140"/>
      <c r="H6" s="158"/>
    </row>
    <row r="7" spans="2:8" s="55" customFormat="1" ht="15" customHeight="1">
      <c r="B7" s="159" t="s">
        <v>54</v>
      </c>
      <c r="C7" s="62"/>
      <c r="D7" s="62" t="s">
        <v>55</v>
      </c>
      <c r="E7" s="65">
        <f>-'Tableau de résultat'!E8</f>
        <v>0</v>
      </c>
      <c r="F7" s="141"/>
      <c r="G7" s="142"/>
      <c r="H7" s="160"/>
    </row>
    <row r="8" spans="2:8" s="55" customFormat="1" ht="15" customHeight="1">
      <c r="B8" s="159" t="s">
        <v>56</v>
      </c>
      <c r="C8" s="66">
        <f>'Tableau de résultat'!E9</f>
        <v>0</v>
      </c>
      <c r="D8" s="62"/>
      <c r="E8" s="66"/>
      <c r="F8" s="143"/>
      <c r="G8" s="144"/>
      <c r="H8" s="161"/>
    </row>
    <row r="9" spans="2:8" s="58" customFormat="1" ht="15" customHeight="1">
      <c r="B9" s="162" t="s">
        <v>57</v>
      </c>
      <c r="C9" s="75">
        <f>SUM(C6:C8)</f>
        <v>0</v>
      </c>
      <c r="D9" s="145" t="s">
        <v>57</v>
      </c>
      <c r="E9" s="79">
        <f>E7</f>
        <v>0</v>
      </c>
      <c r="F9" s="74" t="s">
        <v>58</v>
      </c>
      <c r="G9" s="75">
        <f>C9-E9</f>
        <v>0</v>
      </c>
      <c r="H9" s="98">
        <v>100</v>
      </c>
    </row>
    <row r="10" spans="2:8" s="55" customFormat="1" ht="15" customHeight="1">
      <c r="B10" s="89" t="s">
        <v>58</v>
      </c>
      <c r="C10" s="64">
        <f>G9</f>
        <v>0</v>
      </c>
      <c r="D10" s="61" t="s">
        <v>59</v>
      </c>
      <c r="E10" s="64"/>
      <c r="F10" s="139"/>
      <c r="G10" s="140"/>
      <c r="H10" s="158"/>
    </row>
    <row r="11" spans="2:8" s="55" customFormat="1" ht="15" customHeight="1">
      <c r="B11" s="92" t="s">
        <v>52</v>
      </c>
      <c r="C11" s="66">
        <f>G5</f>
        <v>0</v>
      </c>
      <c r="D11" s="146" t="s">
        <v>60</v>
      </c>
      <c r="E11" s="147">
        <f>SUM('Tableau de résultat'!C8:C14)-'Tableau de résultat'!C10-'Tableau de résultat'!C12-'Tableau de résultat'!C13</f>
        <v>0</v>
      </c>
      <c r="F11" s="143"/>
      <c r="G11" s="144"/>
      <c r="H11" s="161"/>
    </row>
    <row r="12" spans="2:8" s="58" customFormat="1" ht="15" customHeight="1">
      <c r="B12" s="163" t="s">
        <v>57</v>
      </c>
      <c r="C12" s="75">
        <f>C10+C11</f>
        <v>0</v>
      </c>
      <c r="D12" s="74" t="s">
        <v>57</v>
      </c>
      <c r="E12" s="75">
        <f>E11</f>
        <v>0</v>
      </c>
      <c r="F12" s="57" t="s">
        <v>61</v>
      </c>
      <c r="G12" s="56">
        <f>C12-E12</f>
        <v>0</v>
      </c>
      <c r="H12" s="97" t="e">
        <f>(G12/C12)*100</f>
        <v>#DIV/0!</v>
      </c>
    </row>
    <row r="13" spans="2:8" s="55" customFormat="1" ht="15" customHeight="1">
      <c r="B13" s="89" t="s">
        <v>61</v>
      </c>
      <c r="C13" s="64">
        <f>G12</f>
        <v>0</v>
      </c>
      <c r="D13" s="61" t="s">
        <v>62</v>
      </c>
      <c r="E13" s="138">
        <f>'Tableau de résultat'!C15+'Tableau de résultat'!C16-'Tableau de résultat'!C15</f>
        <v>0</v>
      </c>
      <c r="F13" s="150"/>
      <c r="G13" s="149"/>
      <c r="H13" s="164"/>
    </row>
    <row r="14" spans="2:8" s="55" customFormat="1" ht="15" customHeight="1">
      <c r="B14" s="92" t="s">
        <v>142</v>
      </c>
      <c r="C14" s="147">
        <v>0</v>
      </c>
      <c r="D14" s="62" t="s">
        <v>63</v>
      </c>
      <c r="E14" s="147">
        <f>'Tableau de résultat'!C17+'Tableau de résultat'!C18+'Tableau de résultat'!C40+'Tableau de résultat'!C12+'Tableau de résultat'!C15</f>
        <v>0</v>
      </c>
      <c r="F14" s="151" t="s">
        <v>169</v>
      </c>
      <c r="G14" s="64"/>
      <c r="H14" s="105"/>
    </row>
    <row r="15" spans="2:8" s="58" customFormat="1" ht="15" customHeight="1">
      <c r="B15" s="163" t="s">
        <v>57</v>
      </c>
      <c r="C15" s="75">
        <f>C13+C14</f>
        <v>0</v>
      </c>
      <c r="D15" s="145" t="s">
        <v>57</v>
      </c>
      <c r="E15" s="75">
        <f>E13+E14</f>
        <v>0</v>
      </c>
      <c r="F15" s="137" t="s">
        <v>156</v>
      </c>
      <c r="G15" s="152">
        <f>C15-E15</f>
        <v>0</v>
      </c>
      <c r="H15" s="165" t="e">
        <f>(G15/C12)*100</f>
        <v>#DIV/0!</v>
      </c>
    </row>
    <row r="16" spans="2:8" s="55" customFormat="1" ht="15" customHeight="1">
      <c r="B16" s="89" t="s">
        <v>64</v>
      </c>
      <c r="C16" s="64" t="str">
        <f>IF(G15&gt;0,G15,"")</f>
        <v/>
      </c>
      <c r="D16" s="61" t="s">
        <v>65</v>
      </c>
      <c r="E16" s="64" t="str">
        <f>IF(G15&lt;0,-G15,"")</f>
        <v/>
      </c>
      <c r="F16" s="139"/>
      <c r="G16" s="140"/>
      <c r="H16" s="158"/>
    </row>
    <row r="17" spans="2:8" s="55" customFormat="1" ht="15" customHeight="1">
      <c r="B17" s="92" t="s">
        <v>170</v>
      </c>
      <c r="C17" s="62"/>
      <c r="D17" s="62" t="s">
        <v>157</v>
      </c>
      <c r="E17" s="62"/>
      <c r="F17" s="141"/>
      <c r="G17" s="142"/>
      <c r="H17" s="160"/>
    </row>
    <row r="18" spans="2:8" s="55" customFormat="1" ht="15" customHeight="1">
      <c r="B18" s="92" t="s">
        <v>171</v>
      </c>
      <c r="C18" s="65">
        <f>'Tableau de résultat'!E15+'Tableau de résultat'!E16</f>
        <v>0</v>
      </c>
      <c r="D18" s="62" t="s">
        <v>158</v>
      </c>
      <c r="E18" s="195"/>
      <c r="F18" s="141"/>
      <c r="G18" s="142"/>
      <c r="H18" s="160"/>
    </row>
    <row r="19" spans="2:8" s="55" customFormat="1" ht="15" customHeight="1">
      <c r="B19" s="92" t="s">
        <v>1</v>
      </c>
      <c r="C19" s="66">
        <f>'Tableau de résultat'!E17</f>
        <v>0</v>
      </c>
      <c r="D19" s="62" t="s">
        <v>4</v>
      </c>
      <c r="E19" s="66">
        <f>'Tableau de résultat'!C22</f>
        <v>0</v>
      </c>
      <c r="F19" s="143"/>
      <c r="G19" s="144"/>
      <c r="H19" s="161"/>
    </row>
    <row r="20" spans="2:8" s="58" customFormat="1" ht="15" customHeight="1">
      <c r="B20" s="163" t="s">
        <v>57</v>
      </c>
      <c r="C20" s="75">
        <f>SUM(C16:C19)</f>
        <v>0</v>
      </c>
      <c r="D20" s="145" t="s">
        <v>57</v>
      </c>
      <c r="E20" s="75">
        <f>SUM(E16:E19)</f>
        <v>0</v>
      </c>
      <c r="F20" s="74" t="s">
        <v>2</v>
      </c>
      <c r="G20" s="75">
        <f>C20-E20</f>
        <v>0</v>
      </c>
      <c r="H20" s="98" t="e">
        <f>(G20/C12)*100</f>
        <v>#DIV/0!</v>
      </c>
    </row>
    <row r="21" spans="2:8" s="55" customFormat="1" ht="15" customHeight="1">
      <c r="B21" s="89" t="s">
        <v>2</v>
      </c>
      <c r="C21" s="64" t="str">
        <f>IF(G20&gt;0,G20,"")</f>
        <v/>
      </c>
      <c r="D21" s="61" t="s">
        <v>68</v>
      </c>
      <c r="E21" s="64" t="str">
        <f>IF(G20&lt;0,-G20,"")</f>
        <v/>
      </c>
      <c r="F21" s="139"/>
      <c r="G21" s="140"/>
      <c r="H21" s="158"/>
    </row>
    <row r="22" spans="2:8" s="55" customFormat="1" ht="15" customHeight="1">
      <c r="B22" s="92" t="s">
        <v>69</v>
      </c>
      <c r="C22" s="65"/>
      <c r="D22" s="62" t="s">
        <v>69</v>
      </c>
      <c r="E22" s="65"/>
      <c r="F22" s="141"/>
      <c r="G22" s="142"/>
      <c r="H22" s="160"/>
    </row>
    <row r="23" spans="2:8" s="55" customFormat="1" ht="15" customHeight="1">
      <c r="B23" s="92" t="s">
        <v>70</v>
      </c>
      <c r="C23" s="65"/>
      <c r="D23" s="62" t="s">
        <v>70</v>
      </c>
      <c r="E23" s="65"/>
      <c r="F23" s="141"/>
      <c r="G23" s="142"/>
      <c r="H23" s="160"/>
    </row>
    <row r="24" spans="2:8" s="55" customFormat="1" ht="15" customHeight="1">
      <c r="B24" s="92" t="s">
        <v>71</v>
      </c>
      <c r="C24" s="66">
        <f>'Tableau de résultat'!E31</f>
        <v>0</v>
      </c>
      <c r="D24" s="62" t="s">
        <v>72</v>
      </c>
      <c r="E24" s="196"/>
      <c r="F24" s="143"/>
      <c r="G24" s="144"/>
      <c r="H24" s="161"/>
    </row>
    <row r="25" spans="2:8" s="58" customFormat="1" ht="15" customHeight="1">
      <c r="B25" s="166" t="s">
        <v>57</v>
      </c>
      <c r="C25" s="56">
        <f>SUM(C21:C24)</f>
        <v>0</v>
      </c>
      <c r="D25" s="63" t="s">
        <v>57</v>
      </c>
      <c r="E25" s="56">
        <f>SUM(E21:E24)</f>
        <v>0</v>
      </c>
      <c r="F25" s="57" t="s">
        <v>75</v>
      </c>
      <c r="G25" s="56">
        <f>C25-E25</f>
        <v>0</v>
      </c>
      <c r="H25" s="97" t="e">
        <f>(G25/C12)*100</f>
        <v>#DIV/0!</v>
      </c>
    </row>
    <row r="26" spans="2:8" s="58" customFormat="1" ht="15" customHeight="1">
      <c r="B26" s="99" t="s">
        <v>73</v>
      </c>
      <c r="C26" s="75">
        <f>'Tableau de résultat'!E39</f>
        <v>0</v>
      </c>
      <c r="D26" s="74" t="s">
        <v>74</v>
      </c>
      <c r="E26" s="75">
        <f>'Tableau de résultat'!C39</f>
        <v>0</v>
      </c>
      <c r="F26" s="57" t="s">
        <v>3</v>
      </c>
      <c r="G26" s="56">
        <f>C26-E26</f>
        <v>0</v>
      </c>
      <c r="H26" s="97" t="e">
        <f>(G26/C12)*100</f>
        <v>#DIV/0!</v>
      </c>
    </row>
    <row r="27" spans="2:8" s="55" customFormat="1" ht="15" customHeight="1">
      <c r="B27" s="89" t="s">
        <v>75</v>
      </c>
      <c r="C27" s="64" t="str">
        <f>IF(G25&gt;0,G25,"")</f>
        <v/>
      </c>
      <c r="D27" s="61" t="s">
        <v>75</v>
      </c>
      <c r="E27" s="64" t="str">
        <f>IF(G25&lt;0,-G25,"")</f>
        <v/>
      </c>
      <c r="F27" s="154"/>
      <c r="G27" s="140"/>
      <c r="H27" s="158"/>
    </row>
    <row r="28" spans="2:8" s="55" customFormat="1" ht="15" customHeight="1">
      <c r="B28" s="92" t="s">
        <v>3</v>
      </c>
      <c r="C28" s="65" t="str">
        <f>IF(G26&gt;0,G26,"")</f>
        <v/>
      </c>
      <c r="D28" s="62" t="s">
        <v>3</v>
      </c>
      <c r="E28" s="65" t="str">
        <f>IF(G26&lt;0,-G26,"")</f>
        <v/>
      </c>
      <c r="F28" s="148"/>
      <c r="G28" s="142"/>
      <c r="H28" s="160"/>
    </row>
    <row r="29" spans="2:8" s="55" customFormat="1" ht="15" customHeight="1">
      <c r="B29" s="92"/>
      <c r="C29" s="65"/>
      <c r="D29" s="62" t="s">
        <v>76</v>
      </c>
      <c r="E29" s="153">
        <v>0</v>
      </c>
      <c r="F29" s="148"/>
      <c r="G29" s="142"/>
      <c r="H29" s="160"/>
    </row>
    <row r="30" spans="2:8" s="55" customFormat="1" ht="15" customHeight="1">
      <c r="B30" s="92"/>
      <c r="C30" s="66"/>
      <c r="D30" s="146" t="s">
        <v>43</v>
      </c>
      <c r="E30" s="66">
        <f>'Tableau de résultat'!C41</f>
        <v>0</v>
      </c>
      <c r="F30" s="148"/>
      <c r="G30" s="142"/>
      <c r="H30" s="160"/>
    </row>
    <row r="31" spans="2:8" s="58" customFormat="1" ht="15" customHeight="1">
      <c r="B31" s="166" t="s">
        <v>57</v>
      </c>
      <c r="C31" s="56">
        <f>SUM(C27:C30)</f>
        <v>0</v>
      </c>
      <c r="D31" s="57" t="s">
        <v>57</v>
      </c>
      <c r="E31" s="56">
        <f>SUM(E27:E30)</f>
        <v>0</v>
      </c>
      <c r="F31" s="57" t="s">
        <v>77</v>
      </c>
      <c r="G31" s="83">
        <f>C31-E31</f>
        <v>0</v>
      </c>
      <c r="H31" s="97" t="e">
        <f>(G31/C12)*100</f>
        <v>#DIV/0!</v>
      </c>
    </row>
    <row r="32" spans="2:8" s="58" customFormat="1" ht="15" customHeight="1" thickBot="1">
      <c r="B32" s="100" t="s">
        <v>163</v>
      </c>
      <c r="C32" s="101">
        <f>'Tableau de résultat'!E35</f>
        <v>0</v>
      </c>
      <c r="D32" s="102" t="s">
        <v>78</v>
      </c>
      <c r="E32" s="101">
        <f>'Tableau de résultat'!C35</f>
        <v>0</v>
      </c>
      <c r="F32" s="102" t="s">
        <v>162</v>
      </c>
      <c r="G32" s="101">
        <f>C32-E32</f>
        <v>0</v>
      </c>
      <c r="H32" s="167"/>
    </row>
    <row r="33" s="55" customFormat="1"/>
    <row r="34" s="55" customFormat="1"/>
    <row r="35" s="55" customFormat="1"/>
    <row r="36" s="55" customFormat="1"/>
    <row r="37" s="55" customFormat="1"/>
    <row r="38" s="55" customFormat="1"/>
    <row r="39" s="55" customFormat="1"/>
    <row r="40" s="55" customFormat="1"/>
    <row r="41" s="55" customFormat="1"/>
    <row r="42" s="55" customFormat="1"/>
    <row r="43" s="55" customFormat="1"/>
  </sheetData>
  <sheetProtection sheet="1" objects="1" scenarios="1"/>
  <mergeCells count="3">
    <mergeCell ref="B3:H3"/>
    <mergeCell ref="B4:C4"/>
    <mergeCell ref="D4:E4"/>
  </mergeCells>
  <phoneticPr fontId="0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E17"/>
  <sheetViews>
    <sheetView showGridLines="0" showZeros="0" workbookViewId="0">
      <selection activeCell="D18" sqref="D18"/>
    </sheetView>
  </sheetViews>
  <sheetFormatPr baseColWidth="10" defaultRowHeight="15.75"/>
  <cols>
    <col min="1" max="1" width="3.7109375" style="135" customWidth="1"/>
    <col min="2" max="2" width="35.7109375" style="135" customWidth="1"/>
    <col min="3" max="4" width="14.7109375" style="135" customWidth="1"/>
    <col min="5" max="16384" width="11.42578125" style="135"/>
  </cols>
  <sheetData>
    <row r="1" spans="2:5" ht="16.5" thickBot="1"/>
    <row r="2" spans="2:5" ht="33" customHeight="1" thickBot="1">
      <c r="B2" s="208" t="s">
        <v>172</v>
      </c>
      <c r="C2" s="209"/>
      <c r="D2" s="210"/>
      <c r="E2" s="172"/>
    </row>
    <row r="3" spans="2:5" ht="16.5" thickBot="1"/>
    <row r="4" spans="2:5" s="136" customFormat="1" ht="16.5" thickBot="1">
      <c r="B4" s="184" t="s">
        <v>61</v>
      </c>
      <c r="C4" s="185">
        <f>'SIG CBBF'!G12</f>
        <v>0</v>
      </c>
    </row>
    <row r="5" spans="2:5">
      <c r="B5" s="170" t="s">
        <v>125</v>
      </c>
      <c r="C5" s="173">
        <f>'SIG PCG'!C18</f>
        <v>0</v>
      </c>
    </row>
    <row r="6" spans="2:5">
      <c r="B6" s="170" t="s">
        <v>126</v>
      </c>
      <c r="C6" s="173">
        <f>'Tableau de résultat'!C22</f>
        <v>0</v>
      </c>
    </row>
    <row r="7" spans="2:5">
      <c r="B7" s="170" t="s">
        <v>71</v>
      </c>
      <c r="C7" s="173">
        <f>'Tableau de résultat'!E31-'Tableau de résultat'!E28</f>
        <v>0</v>
      </c>
    </row>
    <row r="8" spans="2:5">
      <c r="B8" s="170" t="s">
        <v>73</v>
      </c>
      <c r="C8" s="173">
        <f>'Tableau de résultat'!E33+'Tableau de résultat'!E38</f>
        <v>0</v>
      </c>
    </row>
    <row r="9" spans="2:5" ht="16.5" thickBot="1">
      <c r="B9" s="170" t="s">
        <v>74</v>
      </c>
      <c r="C9" s="173">
        <f>'Tableau de résultat'!C33</f>
        <v>0</v>
      </c>
    </row>
    <row r="10" spans="2:5" s="136" customFormat="1" ht="16.5" thickBot="1">
      <c r="B10" s="169" t="s">
        <v>127</v>
      </c>
      <c r="C10" s="176">
        <f>C4+C5+C7-C6+C8-C9</f>
        <v>0</v>
      </c>
    </row>
    <row r="11" spans="2:5" ht="16.5" thickBot="1"/>
    <row r="12" spans="2:5" s="136" customFormat="1" ht="16.5" thickBot="1">
      <c r="B12" s="181" t="s">
        <v>149</v>
      </c>
      <c r="C12" s="182" t="s">
        <v>128</v>
      </c>
      <c r="D12" s="183" t="s">
        <v>129</v>
      </c>
    </row>
    <row r="13" spans="2:5">
      <c r="B13" s="171" t="s">
        <v>131</v>
      </c>
      <c r="C13" s="174">
        <f>+'SIG CBBF'!E14</f>
        <v>0</v>
      </c>
      <c r="D13" s="175" t="e">
        <f>C13/$C$17</f>
        <v>#DIV/0!</v>
      </c>
    </row>
    <row r="14" spans="2:5">
      <c r="B14" s="159" t="s">
        <v>130</v>
      </c>
      <c r="C14" s="174">
        <f>'SIG CBBF'!E13+'SIG CBBF'!E30</f>
        <v>0</v>
      </c>
      <c r="D14" s="179" t="e">
        <f>C14/$C$17</f>
        <v>#DIV/0!</v>
      </c>
    </row>
    <row r="15" spans="2:5">
      <c r="B15" s="159" t="s">
        <v>132</v>
      </c>
      <c r="C15" s="174">
        <f>'SIG CBBF'!E24-'Tableau de résultat'!C25</f>
        <v>0</v>
      </c>
      <c r="D15" s="179" t="e">
        <f>C15/$C$17</f>
        <v>#DIV/0!</v>
      </c>
    </row>
    <row r="16" spans="2:5" ht="16.5" thickBot="1">
      <c r="B16" s="159" t="s">
        <v>133</v>
      </c>
      <c r="C16" s="174">
        <f>C10-SUM(C13:C15)</f>
        <v>0</v>
      </c>
      <c r="D16" s="180" t="e">
        <f>C16/$C$17</f>
        <v>#DIV/0!</v>
      </c>
    </row>
    <row r="17" spans="2:4" s="136" customFormat="1" ht="16.5" thickBot="1">
      <c r="B17" s="168" t="s">
        <v>7</v>
      </c>
      <c r="C17" s="177">
        <f>SUM(C13:C16)</f>
        <v>0</v>
      </c>
      <c r="D17" s="178" t="e">
        <f>SUM(D13:D16)</f>
        <v>#DIV/0!</v>
      </c>
    </row>
  </sheetData>
  <sheetProtection sheet="1" objects="1" scenarios="1"/>
  <mergeCells count="1">
    <mergeCell ref="B2:D2"/>
  </mergeCells>
  <phoneticPr fontId="0" type="noConversion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Tableau de résultat</vt:lpstr>
      <vt:lpstr>SIG PCG</vt:lpstr>
      <vt:lpstr>CAF</vt:lpstr>
      <vt:lpstr>SIG CBBF</vt:lpstr>
      <vt:lpstr>Valeur Ajoutée</vt:lpstr>
    </vt:vector>
  </TitlesOfParts>
  <Manager>IEL</Manager>
  <Company>IUT du Limousin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843GTDFATD</dc:title>
  <dc:subject>SIGCBBFTD2.1Tanche</dc:subject>
  <dc:creator>Daniel Antraigue</dc:creator>
  <cp:lastModifiedBy>BREISTROFF</cp:lastModifiedBy>
  <cp:lastPrinted>2013-01-19T19:45:16Z</cp:lastPrinted>
  <dcterms:created xsi:type="dcterms:W3CDTF">2001-09-24T14:05:00Z</dcterms:created>
  <dcterms:modified xsi:type="dcterms:W3CDTF">2013-01-20T09:51:25Z</dcterms:modified>
</cp:coreProperties>
</file>